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sius\Desktop\Tabellone Palestra\"/>
    </mc:Choice>
  </mc:AlternateContent>
  <xr:revisionPtr revIDLastSave="0" documentId="13_ncr:1_{B5F32C97-6FE3-4278-8C8E-1D50624E25FB}" xr6:coauthVersionLast="45" xr6:coauthVersionMax="45" xr10:uidLastSave="{00000000-0000-0000-0000-000000000000}"/>
  <bookViews>
    <workbookView xWindow="0" yWindow="135" windowWidth="15375" windowHeight="7875" tabRatio="665" activeTab="1" xr2:uid="{00000000-000D-0000-FFFF-FFFF00000000}"/>
  </bookViews>
  <sheets>
    <sheet name="Sorteggio Giocatori" sheetId="1" r:id="rId1"/>
    <sheet name="Partita 1" sheetId="5" r:id="rId2"/>
    <sheet name="Partita 2" sheetId="2" r:id="rId3"/>
    <sheet name="Partita 3" sheetId="6" r:id="rId4"/>
    <sheet name="Foglio3" sheetId="3" r:id="rId5"/>
  </sheets>
  <calcPr calcId="181029"/>
</workbook>
</file>

<file path=xl/calcChain.xml><?xml version="1.0" encoding="utf-8"?>
<calcChain xmlns="http://schemas.openxmlformats.org/spreadsheetml/2006/main">
  <c r="S7" i="5" l="1"/>
  <c r="E7" i="5"/>
  <c r="S6" i="5"/>
  <c r="E6" i="5"/>
  <c r="S5" i="5"/>
  <c r="E5" i="5"/>
  <c r="S4" i="5"/>
  <c r="E4" i="5"/>
  <c r="S3" i="5"/>
  <c r="E3" i="5"/>
  <c r="S7" i="2"/>
  <c r="E7" i="2"/>
  <c r="S6" i="2"/>
  <c r="E6" i="2"/>
  <c r="S5" i="2"/>
  <c r="E5" i="2"/>
  <c r="S4" i="2"/>
  <c r="M6" i="2" s="1"/>
  <c r="E4" i="2"/>
  <c r="S3" i="2"/>
  <c r="E3" i="2"/>
  <c r="E7" i="6"/>
  <c r="S7" i="6"/>
  <c r="W7" i="6"/>
  <c r="B7" i="6"/>
  <c r="S6" i="6"/>
  <c r="E6" i="6"/>
  <c r="S5" i="6"/>
  <c r="E5" i="6"/>
  <c r="S4" i="6"/>
  <c r="E4" i="6"/>
  <c r="V3" i="6"/>
  <c r="S3" i="6"/>
  <c r="E3" i="6"/>
  <c r="A3" i="6"/>
  <c r="W7" i="2"/>
  <c r="W7" i="5"/>
  <c r="D2" i="1"/>
  <c r="M6" i="6" l="1"/>
  <c r="J6" i="6"/>
  <c r="J6" i="2"/>
  <c r="M6" i="5"/>
  <c r="J6" i="5"/>
  <c r="J26" i="1"/>
  <c r="B26" i="1"/>
  <c r="J25" i="1"/>
  <c r="B25" i="1"/>
  <c r="J24" i="1"/>
  <c r="B24" i="1"/>
  <c r="J23" i="1"/>
  <c r="B23" i="1"/>
  <c r="J22" i="1"/>
  <c r="B22" i="1"/>
  <c r="J21" i="1"/>
  <c r="B21" i="1"/>
  <c r="J20" i="1"/>
  <c r="B20" i="1"/>
  <c r="J19" i="1"/>
  <c r="J18" i="1"/>
  <c r="J17" i="1"/>
  <c r="J16" i="1"/>
  <c r="J15" i="1"/>
  <c r="J14" i="1"/>
  <c r="J13" i="1"/>
  <c r="J12" i="1"/>
  <c r="J11" i="1"/>
  <c r="J10" i="1"/>
  <c r="J9" i="1"/>
  <c r="J8" i="1"/>
  <c r="B19" i="1"/>
  <c r="B8" i="1"/>
  <c r="B18" i="1"/>
  <c r="B17" i="1"/>
  <c r="B16" i="1"/>
  <c r="B15" i="1"/>
  <c r="B14" i="1"/>
  <c r="B13" i="1"/>
  <c r="B12" i="1"/>
  <c r="B11" i="1"/>
  <c r="B10" i="1"/>
  <c r="B9" i="1"/>
  <c r="B7" i="5"/>
  <c r="V3" i="5"/>
  <c r="A3" i="5"/>
  <c r="V3" i="2"/>
  <c r="A3" i="2"/>
  <c r="B7" i="2" l="1"/>
</calcChain>
</file>

<file path=xl/sharedStrings.xml><?xml version="1.0" encoding="utf-8"?>
<sst xmlns="http://schemas.openxmlformats.org/spreadsheetml/2006/main" count="202" uniqueCount="65">
  <si>
    <t>Beta</t>
  </si>
  <si>
    <t>Gamma</t>
  </si>
  <si>
    <t>Delta</t>
  </si>
  <si>
    <t>Epsilon</t>
  </si>
  <si>
    <t>Zeta</t>
  </si>
  <si>
    <t>Eta</t>
  </si>
  <si>
    <t>Teta</t>
  </si>
  <si>
    <t>Jota</t>
  </si>
  <si>
    <t>Kappa</t>
  </si>
  <si>
    <t>Lamda</t>
  </si>
  <si>
    <t>Miu</t>
  </si>
  <si>
    <t>Cambia i nomi</t>
  </si>
  <si>
    <t>Alfateck</t>
  </si>
  <si>
    <t>NUMERO CASUALE &gt;&gt;</t>
  </si>
  <si>
    <t>poi trascrivi il numero nella casella GIALLA. Il resto è automatico).</t>
  </si>
  <si>
    <t>PALASPORT DON BOSCO ROSSO/BLU</t>
  </si>
  <si>
    <t>PUNTI FATTI</t>
  </si>
  <si>
    <t xml:space="preserve">GIOCATORI SQUADRA "A" </t>
  </si>
  <si>
    <t>PENALITA'</t>
  </si>
  <si>
    <t>IN GIOCO</t>
  </si>
  <si>
    <t xml:space="preserve">GIOCATORI SQUADRA "B" </t>
  </si>
  <si>
    <t>VIRTUS ALPHA</t>
  </si>
  <si>
    <t>X</t>
  </si>
  <si>
    <t>(A)</t>
  </si>
  <si>
    <r>
      <t>ROBUR INVICTA</t>
    </r>
    <r>
      <rPr>
        <sz val="12"/>
        <color theme="1"/>
        <rFont val="Calibri"/>
        <family val="2"/>
        <scheme val="minor"/>
      </rPr>
      <t>(B)</t>
    </r>
  </si>
  <si>
    <t>OUT</t>
  </si>
  <si>
    <t>MAGLIA</t>
  </si>
  <si>
    <t>INIZIO:</t>
  </si>
  <si>
    <t>OGGI:</t>
  </si>
  <si>
    <t>FRAZIONI E PARZIALI</t>
  </si>
  <si>
    <t>X = PENALITA'</t>
  </si>
  <si>
    <t>G = CARTELLINO GIALLO</t>
  </si>
  <si>
    <t>R = CARTELLINO ROSSO</t>
  </si>
  <si>
    <t>OUT = ESPULSIONE</t>
  </si>
  <si>
    <t>PRIMO TEMPO</t>
  </si>
  <si>
    <t>SECONDO TEMPO</t>
  </si>
  <si>
    <t>TERZO TEMPO</t>
  </si>
  <si>
    <t>FRAZIONI VINTE</t>
  </si>
  <si>
    <t>N.B.: Se serve un numero minore di 20, devi modificare la formula della casella azzurra.</t>
  </si>
  <si>
    <t>Niu</t>
  </si>
  <si>
    <t>Pi</t>
  </si>
  <si>
    <t>Ro</t>
  </si>
  <si>
    <t>Sigma</t>
  </si>
  <si>
    <t>Tau</t>
  </si>
  <si>
    <t>Psi</t>
  </si>
  <si>
    <t>Chsi</t>
  </si>
  <si>
    <t>Fiu</t>
  </si>
  <si>
    <t>sicurezza</t>
  </si>
  <si>
    <t xml:space="preserve">copia di </t>
  </si>
  <si>
    <t>V</t>
  </si>
  <si>
    <t>V = IN GIOCO</t>
  </si>
  <si>
    <t>SEQUENZA DI SORTEGGIO DEL PRIMO GIOCATORE O EVENTO.</t>
  </si>
  <si>
    <t>(Punta il mouse sopra una casella vuota e premi il tasto Cancella, o doppio click e cambia casella).</t>
  </si>
  <si>
    <r>
      <rPr>
        <sz val="10"/>
        <color theme="1"/>
        <rFont val="Calibri"/>
        <family val="2"/>
        <scheme val="minor"/>
      </rPr>
      <t>INIZIO DI FRAZIONE</t>
    </r>
    <r>
      <rPr>
        <sz val="8"/>
        <color theme="1"/>
        <rFont val="Calibri"/>
        <family val="2"/>
        <scheme val="minor"/>
      </rPr>
      <t xml:space="preserve">: </t>
    </r>
    <r>
      <rPr>
        <sz val="6"/>
        <color theme="1"/>
        <rFont val="Calibri"/>
        <family val="2"/>
        <scheme val="minor"/>
      </rPr>
      <t>(SPOSTA LA CASELLA PER AGGIORNARE)</t>
    </r>
  </si>
  <si>
    <t>xnsw cronometro.exe</t>
  </si>
  <si>
    <t>TENNIS U15</t>
  </si>
  <si>
    <t>QUARTO TEMPO</t>
  </si>
  <si>
    <t>QUINTO TEMPO</t>
  </si>
  <si>
    <t>PALLACANESTRO U18</t>
  </si>
  <si>
    <t>PALLAVOLO U17</t>
  </si>
  <si>
    <t>SirenaFineLong.wav</t>
  </si>
  <si>
    <t>SirenaPausaLong.WAV</t>
  </si>
  <si>
    <t>NB: RIDUCI LA GRANDEZZA DELLA PAGINA E AVVIA IL CRONOMETRO xnsv, (già PRESENTE nella Cartella Tabellone Palestra), POSIZIONANDOLO SOTTO.</t>
  </si>
  <si>
    <t>NOTE</t>
  </si>
  <si>
    <t>PREPARA ANCHE I SUONI DELLA SIRENA, programmando il CRONOMETRO dalla pagina TIMER. Scegli inoltre ALWAYS ON TOP.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</si>
</sst>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2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5"/>
      <color rgb="FFFF0000"/>
      <name val="Calibri"/>
      <family val="2"/>
      <scheme val="minor"/>
    </font>
    <font>
      <sz val="11"/>
      <color theme="2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1"/>
    <xf numFmtId="0" fontId="1" fillId="0" borderId="0" xfId="1" applyFill="1" applyBorder="1"/>
    <xf numFmtId="0" fontId="2" fillId="3" borderId="1" xfId="1" applyFont="1" applyFill="1" applyBorder="1"/>
    <xf numFmtId="0" fontId="3" fillId="0" borderId="0" xfId="1" applyFont="1" applyFill="1" applyBorder="1"/>
    <xf numFmtId="0" fontId="0" fillId="0" borderId="0" xfId="0" applyFill="1" applyBorder="1"/>
    <xf numFmtId="0" fontId="2" fillId="3" borderId="2" xfId="1" applyFont="1" applyFill="1" applyBorder="1"/>
    <xf numFmtId="1" fontId="4" fillId="2" borderId="4" xfId="1" applyNumberFormat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7" fillId="0" borderId="0" xfId="0" applyFont="1"/>
    <xf numFmtId="1" fontId="6" fillId="5" borderId="5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0" borderId="0" xfId="0" applyAlignment="1">
      <alignment horizontal="center"/>
    </xf>
    <xf numFmtId="0" fontId="0" fillId="13" borderId="0" xfId="0" applyFill="1"/>
    <xf numFmtId="0" fontId="8" fillId="13" borderId="0" xfId="0" applyFont="1" applyFill="1"/>
    <xf numFmtId="0" fontId="0" fillId="0" borderId="1" xfId="0" applyBorder="1"/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9" fillId="14" borderId="1" xfId="0" applyFont="1" applyFill="1" applyBorder="1"/>
    <xf numFmtId="0" fontId="15" fillId="11" borderId="1" xfId="0" applyFont="1" applyFill="1" applyBorder="1" applyAlignment="1">
      <alignment horizontal="center"/>
    </xf>
    <xf numFmtId="0" fontId="15" fillId="12" borderId="1" xfId="0" applyFont="1" applyFill="1" applyBorder="1" applyAlignment="1">
      <alignment horizontal="center"/>
    </xf>
    <xf numFmtId="0" fontId="16" fillId="7" borderId="3" xfId="0" applyFont="1" applyFill="1" applyBorder="1"/>
    <xf numFmtId="0" fontId="16" fillId="12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15" fillId="7" borderId="1" xfId="0" applyFont="1" applyFill="1" applyBorder="1"/>
    <xf numFmtId="0" fontId="9" fillId="14" borderId="1" xfId="0" applyFont="1" applyFill="1" applyBorder="1" applyAlignment="1">
      <alignment horizontal="center"/>
    </xf>
    <xf numFmtId="14" fontId="13" fillId="16" borderId="3" xfId="0" applyNumberFormat="1" applyFont="1" applyFill="1" applyBorder="1" applyAlignment="1">
      <alignment horizontal="center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right" vertical="top" wrapText="1"/>
    </xf>
    <xf numFmtId="1" fontId="11" fillId="0" borderId="0" xfId="0" applyNumberFormat="1" applyFont="1" applyFill="1" applyBorder="1" applyAlignment="1">
      <alignment horizontal="center"/>
    </xf>
    <xf numFmtId="0" fontId="1" fillId="0" borderId="0" xfId="1" applyFill="1"/>
    <xf numFmtId="0" fontId="6" fillId="14" borderId="1" xfId="0" applyFont="1" applyFill="1" applyBorder="1" applyAlignment="1">
      <alignment horizontal="center" vertical="top"/>
    </xf>
    <xf numFmtId="0" fontId="6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/>
    </xf>
    <xf numFmtId="0" fontId="20" fillId="18" borderId="14" xfId="0" applyFont="1" applyFill="1" applyBorder="1"/>
    <xf numFmtId="0" fontId="20" fillId="18" borderId="15" xfId="0" applyFont="1" applyFill="1" applyBorder="1"/>
    <xf numFmtId="0" fontId="20" fillId="18" borderId="3" xfId="0" applyFont="1" applyFill="1" applyBorder="1"/>
    <xf numFmtId="20" fontId="9" fillId="16" borderId="1" xfId="0" applyNumberFormat="1" applyFont="1" applyFill="1" applyBorder="1"/>
    <xf numFmtId="0" fontId="21" fillId="0" borderId="0" xfId="0" applyFont="1" applyAlignment="1">
      <alignment horizontal="right" wrapText="1"/>
    </xf>
    <xf numFmtId="0" fontId="24" fillId="0" borderId="0" xfId="3"/>
    <xf numFmtId="0" fontId="0" fillId="8" borderId="3" xfId="0" applyFill="1" applyBorder="1" applyAlignment="1">
      <alignment horizontal="center"/>
    </xf>
    <xf numFmtId="0" fontId="20" fillId="18" borderId="0" xfId="0" applyFont="1" applyFill="1" applyBorder="1"/>
    <xf numFmtId="1" fontId="17" fillId="17" borderId="14" xfId="0" applyNumberFormat="1" applyFont="1" applyFill="1" applyBorder="1" applyAlignment="1">
      <alignment horizontal="center" vertical="center"/>
    </xf>
    <xf numFmtId="1" fontId="6" fillId="14" borderId="2" xfId="0" applyNumberFormat="1" applyFont="1" applyFill="1" applyBorder="1" applyAlignment="1">
      <alignment horizontal="center" vertical="top"/>
    </xf>
    <xf numFmtId="0" fontId="10" fillId="16" borderId="6" xfId="0" applyFont="1" applyFill="1" applyBorder="1" applyAlignment="1">
      <alignment horizontal="center"/>
    </xf>
    <xf numFmtId="0" fontId="10" fillId="16" borderId="7" xfId="0" applyFont="1" applyFill="1" applyBorder="1" applyAlignment="1">
      <alignment horizontal="center"/>
    </xf>
    <xf numFmtId="0" fontId="10" fillId="16" borderId="2" xfId="0" applyFont="1" applyFill="1" applyBorder="1" applyAlignment="1">
      <alignment horizontal="center"/>
    </xf>
    <xf numFmtId="0" fontId="12" fillId="18" borderId="0" xfId="0" applyFont="1" applyFill="1" applyAlignment="1">
      <alignment horizontal="center"/>
    </xf>
    <xf numFmtId="0" fontId="14" fillId="17" borderId="6" xfId="0" applyFont="1" applyFill="1" applyBorder="1" applyAlignment="1">
      <alignment horizontal="center" vertical="center" wrapText="1"/>
    </xf>
    <xf numFmtId="0" fontId="14" fillId="17" borderId="7" xfId="0" applyFont="1" applyFill="1" applyBorder="1" applyAlignment="1">
      <alignment horizontal="center" vertical="center" wrapText="1"/>
    </xf>
    <xf numFmtId="0" fontId="14" fillId="17" borderId="2" xfId="0" applyFont="1" applyFill="1" applyBorder="1" applyAlignment="1">
      <alignment horizontal="center" vertical="center" wrapText="1"/>
    </xf>
    <xf numFmtId="1" fontId="19" fillId="14" borderId="11" xfId="0" applyNumberFormat="1" applyFont="1" applyFill="1" applyBorder="1" applyAlignment="1">
      <alignment horizontal="center"/>
    </xf>
    <xf numFmtId="1" fontId="19" fillId="14" borderId="8" xfId="0" applyNumberFormat="1" applyFont="1" applyFill="1" applyBorder="1" applyAlignment="1">
      <alignment horizontal="center"/>
    </xf>
    <xf numFmtId="1" fontId="19" fillId="14" borderId="12" xfId="0" applyNumberFormat="1" applyFont="1" applyFill="1" applyBorder="1" applyAlignment="1">
      <alignment horizontal="center"/>
    </xf>
    <xf numFmtId="1" fontId="19" fillId="14" borderId="13" xfId="0" applyNumberFormat="1" applyFont="1" applyFill="1" applyBorder="1" applyAlignment="1">
      <alignment horizontal="center"/>
    </xf>
    <xf numFmtId="1" fontId="19" fillId="14" borderId="10" xfId="0" applyNumberFormat="1" applyFont="1" applyFill="1" applyBorder="1" applyAlignment="1">
      <alignment horizontal="center"/>
    </xf>
    <xf numFmtId="1" fontId="19" fillId="14" borderId="9" xfId="0" applyNumberFormat="1" applyFont="1" applyFill="1" applyBorder="1" applyAlignment="1">
      <alignment horizontal="center"/>
    </xf>
    <xf numFmtId="0" fontId="0" fillId="19" borderId="6" xfId="0" applyFill="1" applyBorder="1" applyAlignment="1">
      <alignment horizontal="center" vertical="center"/>
    </xf>
    <xf numFmtId="0" fontId="0" fillId="19" borderId="7" xfId="0" applyFill="1" applyBorder="1" applyAlignment="1">
      <alignment horizontal="center" vertical="center"/>
    </xf>
    <xf numFmtId="0" fontId="0" fillId="19" borderId="2" xfId="0" applyFill="1" applyBorder="1" applyAlignment="1">
      <alignment horizontal="center" vertical="center"/>
    </xf>
    <xf numFmtId="1" fontId="6" fillId="19" borderId="6" xfId="0" applyNumberFormat="1" applyFont="1" applyFill="1" applyBorder="1" applyAlignment="1">
      <alignment horizontal="center"/>
    </xf>
    <xf numFmtId="1" fontId="6" fillId="19" borderId="2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0" fontId="6" fillId="16" borderId="7" xfId="0" applyNumberFormat="1" applyFont="1" applyFill="1" applyBorder="1" applyAlignment="1">
      <alignment horizontal="center"/>
    </xf>
    <xf numFmtId="20" fontId="6" fillId="16" borderId="2" xfId="0" applyNumberFormat="1" applyFon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11" fillId="15" borderId="6" xfId="0" applyFont="1" applyFill="1" applyBorder="1" applyAlignment="1">
      <alignment horizontal="center"/>
    </xf>
    <xf numFmtId="0" fontId="11" fillId="15" borderId="7" xfId="0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</cellXfs>
  <cellStyles count="4">
    <cellStyle name="Collegamento ipertestuale" xfId="3" builtinId="8"/>
    <cellStyle name="Euro" xfId="2" xr:uid="{00000000-0005-0000-0000-000000000000}"/>
    <cellStyle name="Normale" xfId="0" builtinId="0"/>
    <cellStyle name="Normale 2" xfId="1" xr:uid="{00000000-0005-0000-0000-000002000000}"/>
  </cellStyles>
  <dxfs count="0"/>
  <tableStyles count="0" defaultTableStyle="TableStyleMedium2" defaultPivotStyle="PivotStyleLight16"/>
  <colors>
    <mruColors>
      <color rgb="FFFFFF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SirenaPausaLong.WAV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SirenaFineLong.wav" TargetMode="External"/><Relationship Id="rId1" Type="http://schemas.openxmlformats.org/officeDocument/2006/relationships/hyperlink" Target="xnsw%20cronometro.exe" TargetMode="External"/><Relationship Id="rId6" Type="http://schemas.openxmlformats.org/officeDocument/2006/relationships/hyperlink" Target="SirenaPausaLong.WAV" TargetMode="External"/><Relationship Id="rId5" Type="http://schemas.openxmlformats.org/officeDocument/2006/relationships/hyperlink" Target="SirenaFineLong.wav" TargetMode="External"/><Relationship Id="rId4" Type="http://schemas.openxmlformats.org/officeDocument/2006/relationships/hyperlink" Target="xnsw%20cronometro.ex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SirenaPausaLong.WAV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SirenaFineLong.wav" TargetMode="External"/><Relationship Id="rId1" Type="http://schemas.openxmlformats.org/officeDocument/2006/relationships/hyperlink" Target="xnsw%20cronometro.exe" TargetMode="External"/><Relationship Id="rId6" Type="http://schemas.openxmlformats.org/officeDocument/2006/relationships/hyperlink" Target="SirenaPausaLong.WAV" TargetMode="External"/><Relationship Id="rId5" Type="http://schemas.openxmlformats.org/officeDocument/2006/relationships/hyperlink" Target="SirenaFineLong.wav" TargetMode="External"/><Relationship Id="rId4" Type="http://schemas.openxmlformats.org/officeDocument/2006/relationships/hyperlink" Target="xnsw%20cronometro.ex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SirenaFineLong.wav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xnsw%20cronometro.exe" TargetMode="External"/><Relationship Id="rId1" Type="http://schemas.openxmlformats.org/officeDocument/2006/relationships/hyperlink" Target="xnsw%20cronometro.exe" TargetMode="External"/><Relationship Id="rId6" Type="http://schemas.openxmlformats.org/officeDocument/2006/relationships/hyperlink" Target="SirenaPausaLong.WAV" TargetMode="External"/><Relationship Id="rId5" Type="http://schemas.openxmlformats.org/officeDocument/2006/relationships/hyperlink" Target="SirenaFineLong.wav" TargetMode="External"/><Relationship Id="rId4" Type="http://schemas.openxmlformats.org/officeDocument/2006/relationships/hyperlink" Target="SirenaPausaLong.WA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workbookViewId="0">
      <selection activeCell="E11" sqref="E11"/>
    </sheetView>
  </sheetViews>
  <sheetFormatPr defaultRowHeight="15" x14ac:dyDescent="0.25"/>
  <cols>
    <col min="2" max="2" width="6.28515625" customWidth="1"/>
    <col min="3" max="3" width="26.140625" customWidth="1"/>
  </cols>
  <sheetData>
    <row r="1" spans="1:10" ht="19.5" thickBot="1" x14ac:dyDescent="0.35">
      <c r="B1" s="9" t="s">
        <v>51</v>
      </c>
    </row>
    <row r="2" spans="1:10" ht="22.5" customHeight="1" thickBot="1" x14ac:dyDescent="0.4">
      <c r="C2" s="11" t="s">
        <v>13</v>
      </c>
      <c r="D2" s="10">
        <f ca="1">RAND()*(20-1)+1</f>
        <v>11.697695026124604</v>
      </c>
      <c r="F2" s="5"/>
    </row>
    <row r="3" spans="1:10" ht="17.25" customHeight="1" x14ac:dyDescent="0.25">
      <c r="C3" t="s">
        <v>52</v>
      </c>
      <c r="E3" s="5"/>
      <c r="F3" s="5"/>
    </row>
    <row r="4" spans="1:10" ht="17.25" customHeight="1" x14ac:dyDescent="0.25">
      <c r="C4" t="s">
        <v>14</v>
      </c>
      <c r="F4" s="5"/>
    </row>
    <row r="5" spans="1:10" ht="17.25" customHeight="1" x14ac:dyDescent="0.25">
      <c r="B5" t="s">
        <v>38</v>
      </c>
      <c r="F5" s="5"/>
    </row>
    <row r="6" spans="1:10" ht="17.25" customHeight="1" thickBot="1" x14ac:dyDescent="0.3">
      <c r="C6" t="s">
        <v>11</v>
      </c>
      <c r="I6" s="5" t="s">
        <v>48</v>
      </c>
      <c r="J6" t="s">
        <v>47</v>
      </c>
    </row>
    <row r="7" spans="1:10" ht="17.25" customHeight="1" thickBot="1" x14ac:dyDescent="0.3">
      <c r="A7" s="1">
        <v>1</v>
      </c>
      <c r="B7" s="7">
        <v>5</v>
      </c>
      <c r="C7" s="6" t="s">
        <v>12</v>
      </c>
      <c r="D7" s="5"/>
      <c r="I7" s="1">
        <v>1</v>
      </c>
      <c r="J7" s="7">
        <v>15</v>
      </c>
    </row>
    <row r="8" spans="1:10" ht="17.25" customHeight="1" x14ac:dyDescent="0.25">
      <c r="A8" s="1">
        <v>2</v>
      </c>
      <c r="B8" s="8" t="str">
        <f>IF($B$7=1,"2",IF($B$7=2,"3",IF($B$7=3,"4",IF($B$7=4,"5",IF($B$7=5,"6",IF($B$7=6,"7",IF($B$7=7,"8",IF($B$7=8,"9",IF($B$7=9,"10",IF($B$7=10,"11",IF($B$7=11,"12",IF($B$7=12,"13",IF($B$7=13,"14",IF($B$7=14,"15",IF($B$7=15,"16",IF($B$7=16,"17",IF($B$7=17,"18",IF($B$7=18,"19",IF($B$7=19,"20",IF($B$7=20,"1",))))))))))))))))))))</f>
        <v>6</v>
      </c>
      <c r="C8" s="3" t="s">
        <v>0</v>
      </c>
      <c r="D8" s="4"/>
      <c r="I8" s="1">
        <v>2</v>
      </c>
      <c r="J8" s="8" t="str">
        <f>IF($B$7=1,"2",IF($B$7=2,"3",IF($B$7=3,"4",IF($B$7=4,"5",IF($B$7=5,"6",IF($B$7=6,"7",IF($B$7=7,"8",IF($B$7=8,"9",IF($B$7=9,"10",IF($B$7=10,"11",IF($B$7=11,"12",IF($B$7=12,"13",IF($B$7=13,"14",IF($B$7=14,"15",IF($B$7=15,"16",IF($B$7=16,"17",IF($B$7=17,"18",IF($B$7=18,"19",IF($B$7=19,"20",IF($B$7=20,"1",))))))))))))))))))))</f>
        <v>6</v>
      </c>
    </row>
    <row r="9" spans="1:10" ht="17.25" customHeight="1" x14ac:dyDescent="0.25">
      <c r="A9" s="1">
        <v>3</v>
      </c>
      <c r="B9" s="8" t="str">
        <f>IF($B$7=1,"3",IF($B$7=2,"4",IF($B$7=3,"5",IF($B$7=4,"6",IF($B$7=5,"7",IF($B$7=6,"8",IF($B$7=7,"9",IF($B$7=8,"10",IF($B$7=9,"11",IF($B$7=10,"12",IF($B$7=11,"13",IF($B$7=12,"14",IF($B$7=13,"15",IF($B$7=14,"16",IF($B$7=15,"17",IF($B$7=16,"18",IF($B$7=17,"19",IF($B$7=18,"20",IF($B$7=19,"1",IF($B$7=20,"2",))))))))))))))))))))</f>
        <v>7</v>
      </c>
      <c r="C9" s="3" t="s">
        <v>1</v>
      </c>
      <c r="D9" s="2"/>
      <c r="I9" s="1">
        <v>3</v>
      </c>
      <c r="J9" s="8" t="str">
        <f>IF($B$7=1,"3",IF($B$7=2,"4",IF($B$7=3,"5",IF($B$7=4,"6",IF($B$7=5,"7",IF($B$7=6,"8",IF($B$7=7,"9",IF($B$7=8,"10",IF($B$7=9,"11",IF($B$7=10,"12",IF($B$7=11,"13",IF($B$7=12,"14",IF($B$7=13,"15",IF($B$7=14,"16",IF($B$7=15,"17",IF($B$7=16,"18",IF($B$7=17,"19",IF($B$7=18,"20",IF($B$7=19,"1",IF($B$7=20,"2",))))))))))))))))))))</f>
        <v>7</v>
      </c>
    </row>
    <row r="10" spans="1:10" ht="17.25" customHeight="1" x14ac:dyDescent="0.25">
      <c r="A10" s="1">
        <v>4</v>
      </c>
      <c r="B10" s="8" t="str">
        <f>IF($B$7=1,"4",IF($B$7=2,"5",IF($B$7=3,"6",IF($B$7=4,"7",IF($B$7=5,"8",IF($B$7=6,"9",IF($B$7=7,"10",IF($B$7=8,"11",IF($B$7=9,"12",IF($B$7=10,"13",IF($B$7=11,"14",IF($B$7=12,"15",IF($B$7=13,"16",IF($B$7=14,"17",IF($B$7=15,"18",IF($B$7=16,"19",IF($B$7=17,"20",IF($B$7=18,"1",IF($B$7=19,"2",IF($B$7=20,"3",))))))))))))))))))))</f>
        <v>8</v>
      </c>
      <c r="C10" s="3" t="s">
        <v>2</v>
      </c>
      <c r="D10" s="5"/>
      <c r="I10" s="1">
        <v>4</v>
      </c>
      <c r="J10" s="8" t="str">
        <f>IF($B$7=1,"4",IF($B$7=2,"5",IF($B$7=3,"6",IF($B$7=4,"7",IF($B$7=5,"8",IF($B$7=6,"9",IF($B$7=7,"10",IF($B$7=8,"11",IF($B$7=9,"12",IF($B$7=10,"13",IF($B$7=11,"14",IF($B$7=12,"15",IF($B$7=13,"16",IF($B$7=14,"17",IF($B$7=15,"18",IF($B$7=16,"19",IF($B$7=17,"20",IF($B$7=18,"1",IF($B$7=19,"2",IF($B$7=20,"3",))))))))))))))))))))</f>
        <v>8</v>
      </c>
    </row>
    <row r="11" spans="1:10" ht="17.25" customHeight="1" x14ac:dyDescent="0.25">
      <c r="A11" s="1">
        <v>5</v>
      </c>
      <c r="B11" s="8" t="str">
        <f>IF($B$7=1,"5",IF($B$7=2,"6",IF($B$7=3,"7",IF($B$7=4,"8",IF($B$7=5,"9",IF($B$7=6,"10",IF($B$7=7,"11",IF($B$7=8,"12",IF($B$7=9,"13",IF($B$7=10,"14",IF($B$7=11,"15",IF($B$7=12,"16",IF($B$7=13,"17",IF($B$7=14,"18",IF($B$7=15,"19",IF($B$7=16,"20",IF($B$7=17,"1",IF($B$7=18,"2",IF($B$7=19,"3",IF($B$7=20,"4",))))))))))))))))))))</f>
        <v>9</v>
      </c>
      <c r="C11" s="3" t="s">
        <v>3</v>
      </c>
      <c r="I11" s="1">
        <v>5</v>
      </c>
      <c r="J11" s="8" t="str">
        <f>IF($B$7=1,"5",IF($B$7=2,"6",IF($B$7=3,"7",IF($B$7=4,"8",IF($B$7=5,"9",IF($B$7=6,"10",IF($B$7=7,"11",IF($B$7=8,"12",IF($B$7=9,"13",IF($B$7=10,"14",IF($B$7=11,"15",IF($B$7=12,"16",IF($B$7=13,"17",IF($B$7=14,"18",IF($B$7=15,"19",IF($B$7=16,"20",IF($B$7=17,"1",IF($B$7=18,"2",IF($B$7=19,"3",IF($B$7=20,"4",))))))))))))))))))))</f>
        <v>9</v>
      </c>
    </row>
    <row r="12" spans="1:10" ht="17.25" customHeight="1" x14ac:dyDescent="0.25">
      <c r="A12" s="1">
        <v>6</v>
      </c>
      <c r="B12" s="8" t="str">
        <f>IF($B$7=1,"6",IF($B$7=2,"7",IF($B$7=3,"8",IF($B$7=4,"9",IF($B$7=5,"10",IF($B$7=6,"11",IF($B$7=7,"12",IF($B$7=8,"13",IF($B$7=9,"14",IF($B$7=10,"15",IF($B$7=11,"16",IF($B$7=12,"17",IF($B$7=13,"18",IF($B$7=14,"19",IF($B$7=15,"20",IF($B$7=16,"1",IF($B$7=17,"2",IF($B$7=18,"3",IF($B$7=19,"4",IF($B$7=20,"5",))))))))))))))))))))</f>
        <v>10</v>
      </c>
      <c r="C12" s="3" t="s">
        <v>4</v>
      </c>
      <c r="I12" s="1">
        <v>6</v>
      </c>
      <c r="J12" s="8" t="str">
        <f>IF($B$7=1,"6",IF($B$7=2,"7",IF($B$7=3,"8",IF($B$7=4,"9",IF($B$7=5,"10",IF($B$7=6,"11",IF($B$7=7,"12",IF($B$7=8,"13",IF($B$7=9,"14",IF($B$7=10,"15",IF($B$7=11,"16",IF($B$7=12,"17",IF($B$7=13,"18",IF($B$7=14,"19",IF($B$7=15,"20",IF($B$7=16,"1",IF($B$7=17,"2",IF($B$7=18,"3",IF($B$7=19,"4",IF($B$7=20,"5",))))))))))))))))))))</f>
        <v>10</v>
      </c>
    </row>
    <row r="13" spans="1:10" ht="17.25" customHeight="1" x14ac:dyDescent="0.25">
      <c r="A13" s="1">
        <v>7</v>
      </c>
      <c r="B13" s="8" t="str">
        <f>IF($B$7=1,"7",IF($B$7=2,"8",IF($B$7=3,"9",IF($B$7=4,"10",IF($B$7=5,"11",IF($B$7=6,"12",IF($B$7=7,"13",IF($B$7=8,"14",IF($B$7=9,"15",IF($B$7=10,"16",IF($B$7=11,"17",IF($B$7=12,"18",IF($B$7=13,"19",IF($B$7=14,"20",IF($B$7=15,"1",IF($B$7=16,"2",IF($B$7=17,"3",IF($B$7=18,"4",IF($B$7=19,"5",IF($B$7=20,"6",))))))))))))))))))))</f>
        <v>11</v>
      </c>
      <c r="C13" s="3" t="s">
        <v>5</v>
      </c>
      <c r="I13" s="1">
        <v>7</v>
      </c>
      <c r="J13" s="8" t="str">
        <f>IF($B$7=1,"7",IF($B$7=2,"8",IF($B$7=3,"9",IF($B$7=4,"10",IF($B$7=5,"11",IF($B$7=6,"12",IF($B$7=7,"13",IF($B$7=8,"14",IF($B$7=9,"15",IF($B$7=10,"16",IF($B$7=11,"17",IF($B$7=12,"18",IF($B$7=13,"19",IF($B$7=14,"20",IF($B$7=15,"1",IF($B$7=16,"2",IF($B$7=17,"3",IF($B$7=18,"4",IF($B$7=19,"5",IF($B$7=20,"6",))))))))))))))))))))</f>
        <v>11</v>
      </c>
    </row>
    <row r="14" spans="1:10" ht="15.75" x14ac:dyDescent="0.25">
      <c r="A14" s="1">
        <v>8</v>
      </c>
      <c r="B14" s="8" t="str">
        <f>IF($B$7=1,"8",IF($B$7=2,"9",IF($B$7=3,"10",IF($B$7=4,"11",IF($B$7=5,"12",IF($B$7=6,"13",IF($B$7=7,"14",IF($B$7=8,"15",IF($B$7=9,"16",IF($B$7=10,"17",IF($B$7=11,"18",IF($B$7=12,"19",IF($B$7=13,"20",IF($B$7=14,"1",IF($B$7=15,"2",IF($B$7=16,"3",IF($B$7=17,"4",IF($B$7=18,"5",IF($B$7=19,"6",IF($B$7=20,"7",))))))))))))))))))))</f>
        <v>12</v>
      </c>
      <c r="C14" s="3" t="s">
        <v>6</v>
      </c>
      <c r="I14" s="1">
        <v>8</v>
      </c>
      <c r="J14" s="8" t="str">
        <f>IF($B$7=1,"8",IF($B$7=2,"9",IF($B$7=3,"10",IF($B$7=4,"11",IF($B$7=5,"12",IF($B$7=6,"13",IF($B$7=7,"14",IF($B$7=8,"15",IF($B$7=9,"16",IF($B$7=10,"17",IF($B$7=11,"18",IF($B$7=12,"19",IF($B$7=13,"20",IF($B$7=14,"1",IF($B$7=15,"2",IF($B$7=16,"3",IF($B$7=17,"4",IF($B$7=18,"5",IF($B$7=19,"6",IF($B$7=20,"7",))))))))))))))))))))</f>
        <v>12</v>
      </c>
    </row>
    <row r="15" spans="1:10" ht="15.75" x14ac:dyDescent="0.25">
      <c r="A15" s="1">
        <v>9</v>
      </c>
      <c r="B15" s="8" t="str">
        <f>IF($B$7=1,"9",IF($B$7=2,"10",IF($B$7=3,"11",IF($B$7=4,"12",IF($B$7=5,"13",IF($B$7=6,"14",IF($B$7=7,"15",IF($B$7=8,"16",IF($B$7=9,"17",IF($B$7=10,"18",IF($B$7=11,"19",IF($B$7=12,"20",IF($B$7=13,"1",IF($B$7=14,"2",IF($B$7=15,"3",IF($B$7=16,"4",IF($B$7=17,"5",IF($B$7=18,"6",IF($B$7=19,"7",IF($B$7=20,"8",))))))))))))))))))))</f>
        <v>13</v>
      </c>
      <c r="C15" s="3" t="s">
        <v>7</v>
      </c>
      <c r="I15" s="1">
        <v>9</v>
      </c>
      <c r="J15" s="8" t="str">
        <f>IF($B$7=1,"9",IF($B$7=2,"10",IF($B$7=3,"11",IF($B$7=4,"12",IF($B$7=5,"13",IF($B$7=6,"14",IF($B$7=7,"15",IF($B$7=8,"16",IF($B$7=9,"17",IF($B$7=10,"18",IF($B$7=11,"19",IF($B$7=12,"20",IF($B$7=13,"1",IF($B$7=14,"2",IF($B$7=15,"3",IF($B$7=16,"4",IF($B$7=17,"5",IF($B$7=18,"6",IF($B$7=19,"7",IF($B$7=20,"8",))))))))))))))))))))</f>
        <v>13</v>
      </c>
    </row>
    <row r="16" spans="1:10" ht="15.75" x14ac:dyDescent="0.25">
      <c r="A16" s="1">
        <v>10</v>
      </c>
      <c r="B16" s="8" t="str">
        <f>IF($B$7=1,"10",IF($B$7=2,"11",IF($B$7=3,"12",IF($B$7=4,"13",IF($B$7=5,"14",IF($B$7=6,"15",IF($B$7=7,"16",IF($B$7=8,"17",IF($B$7=9,"18",IF($B$7=10,"19",IF($B$7=11,"20",IF($B$7=12,"1",IF($B$7=13,"2",IF($B$7=14,"3",IF($B$7=15,"4",IF($B$7=16,"5",IF($B$7=17,"6",IF($B$7=18,"7",IF($B$7=19,"8",IF($B$7=20,"9",))))))))))))))))))))</f>
        <v>14</v>
      </c>
      <c r="C16" s="3" t="s">
        <v>8</v>
      </c>
      <c r="I16" s="1">
        <v>10</v>
      </c>
      <c r="J16" s="8" t="str">
        <f>IF($B$7=1,"10",IF($B$7=2,"11",IF($B$7=3,"12",IF($B$7=4,"13",IF($B$7=5,"14",IF($B$7=6,"15",IF($B$7=7,"16",IF($B$7=8,"17",IF($B$7=9,"18",IF($B$7=10,"19",IF($B$7=11,"20",IF($B$7=12,"1",IF($B$7=13,"2",IF($B$7=14,"3",IF($B$7=15,"4",IF($B$7=16,"5",IF($B$7=17,"6",IF($B$7=18,"7",IF($B$7=19,"8",IF($B$7=20,"9",))))))))))))))))))))</f>
        <v>14</v>
      </c>
    </row>
    <row r="17" spans="1:10" ht="15.75" x14ac:dyDescent="0.25">
      <c r="A17" s="1">
        <v>11</v>
      </c>
      <c r="B17" s="8" t="str">
        <f>IF($B$7=1,"11",IF($B$7=2,"12",IF($B$7=3,"13",IF($B$7=4,"14",IF($B$7=5,"15",IF($B$7=6,"16",IF($B$7=7,"17",IF($B$7=8,"18",IF($B$7=9,"19",IF($B$7=10,"20",IF($B$7=11,"1",IF($B$7=12,"2",IF($B$7=13,"3",IF($B$7=14,"4",IF($B$7=15,"5",IF($B$7=16,"6",IF($B$7=17,"7",IF($B$7=18,"8",IF($B$7=19,"9",IF($B$7=20,"10",))))))))))))))))))))</f>
        <v>15</v>
      </c>
      <c r="C17" s="3" t="s">
        <v>9</v>
      </c>
      <c r="I17" s="1">
        <v>11</v>
      </c>
      <c r="J17" s="8" t="str">
        <f>IF($B$7=1,"11",IF($B$7=2,"12",IF($B$7=3,"13",IF($B$7=4,"14",IF($B$7=5,"15",IF($B$7=6,"16",IF($B$7=7,"17",IF($B$7=8,"18",IF($B$7=9,"19",IF($B$7=10,"20",IF($B$7=11,"1",IF($B$7=12,"2",IF($B$7=13,"3",IF($B$7=14,"4",IF($B$7=15,"5",IF($B$7=16,"6",IF($B$7=17,"7",IF($B$7=18,"8",IF($B$7=19,"9",IF($B$7=20,"10",))))))))))))))))))))</f>
        <v>15</v>
      </c>
    </row>
    <row r="18" spans="1:10" ht="15.75" x14ac:dyDescent="0.25">
      <c r="A18" s="1">
        <v>12</v>
      </c>
      <c r="B18" s="8" t="str">
        <f>IF($B$7=1,"12",IF($B$7=2,"13",IF($B$7=3,"14",IF($B$7=4,"15",IF($B$7=5,"16",IF($B$7=6,"17",IF($B$7=7,"18",IF($B$7=8,"19",IF($B$7=9,"20",IF($B$7=10,"1",IF($B$7=11,"2",IF($B$7=12,"3",IF($B$7=13,"4",IF($B$7=14,"5",IF($B$7=15,"6",IF($B$7=16,"7",IF($B$7=17,"8",IF($B$7=18,"9",IF($B$7=19,"10",IF($B$7=20,"11",))))))))))))))))))))</f>
        <v>16</v>
      </c>
      <c r="C18" s="3" t="s">
        <v>10</v>
      </c>
      <c r="I18" s="1">
        <v>12</v>
      </c>
      <c r="J18" s="8" t="str">
        <f>IF($B$7=1,"12",IF($B$7=2,"13",IF($B$7=3,"14",IF($B$7=4,"15",IF($B$7=5,"16",IF($B$7=6,"17",IF($B$7=7,"18",IF($B$7=8,"19",IF($B$7=9,"20",IF($B$7=10,"1",IF($B$7=11,"2",IF($B$7=12,"3",IF($B$7=13,"4",IF($B$7=14,"5",IF($B$7=15,"6",IF($B$7=16,"7",IF($B$7=17,"8",IF($B$7=18,"9",IF($B$7=19,"10",IF($B$7=20,"11",))))))))))))))))))))</f>
        <v>16</v>
      </c>
    </row>
    <row r="19" spans="1:10" ht="15.75" x14ac:dyDescent="0.25">
      <c r="A19" s="34">
        <v>13</v>
      </c>
      <c r="B19" s="8" t="str">
        <f>IF($B$7=1,"13",IF($B$7=2,"14",IF($B$7=3,"15",IF($B$7=4,"16",IF($B$7=5,"17",IF($B$7=6,"18",IF($B$7=7,"19",IF($B$7=8,"20",IF($B$7=9,"1",IF($B$7=10,"2",IF($B$7=11,"3",IF($B$7=12,"4",IF($B$7=13,"5",IF($B$7=14,"6",IF($B$7=15,"7",IF($B$7=16,"8",IF($B$7=17,"9",IF($B$7=18,"10",IF($B$7=19,"11",IF($B$7=20,"12",))))))))))))))))))))</f>
        <v>17</v>
      </c>
      <c r="C19" s="3" t="s">
        <v>39</v>
      </c>
      <c r="I19" s="34">
        <v>13</v>
      </c>
      <c r="J19" s="8" t="str">
        <f>IF($B$7=1,"13",IF($B$7=2,"14",IF($B$7=3,"15",IF($B$7=4,"16",IF($B$7=5,"17",IF($B$7=6,"18",IF($B$7=7,"19",IF($B$7=8,"20",IF($B$7=9,"1",IF($B$7=10,"2",IF($B$7=11,"3",IF($B$7=12,"4",IF($B$7=13,"5",IF($B$7=14,"6",IF($B$7=15,"7",IF($B$7=16,"8",IF($B$7=17,"9",IF($B$7=18,"10",IF($B$7=19,"11",IF($B$7=20,"12",))))))))))))))))))))</f>
        <v>17</v>
      </c>
    </row>
    <row r="20" spans="1:10" ht="15.75" x14ac:dyDescent="0.25">
      <c r="A20" s="2">
        <v>14</v>
      </c>
      <c r="B20" s="8" t="str">
        <f>IF($B$7=1,"14",IF($B$7=2,"15",IF($B$7=3,"16",IF($B$7=4,"17",IF($B$7=5,"18",IF($B$7=6,"19",IF($B$7=7,"20",IF($B$7=8,"1",IF($B$7=9,"2",IF($B$7=10,"3",IF($B$7=11,"4",IF($B$7=12,"5",IF($B$7=13,"6",IF($B$7=14,"7",IF($B$7=15,"8",IF($B$7=16,"9",IF($B$7=17,"10",IF($B$7=18,"11",IF($B$7=19,"12",IF($B$7=20,"13",))))))))))))))))))))</f>
        <v>18</v>
      </c>
      <c r="C20" s="3" t="s">
        <v>45</v>
      </c>
      <c r="I20" s="2">
        <v>14</v>
      </c>
      <c r="J20" s="8" t="str">
        <f>IF($B$7=1,"14",IF($B$7=2,"15",IF($B$7=3,"16",IF($B$7=4,"17",IF($B$7=5,"18",IF($B$7=6,"19",IF($B$7=7,"20",IF($B$7=8,"1",IF($B$7=9,"2",IF($B$7=10,"3",IF($B$7=11,"4",IF($B$7=12,"5",IF($B$7=13,"6",IF($B$7=14,"7",IF($B$7=15,"8",IF($B$7=16,"9",IF($B$7=17,"10",IF($B$7=18,"11",IF($B$7=19,"12",IF($B$7=20,"13",))))))))))))))))))))</f>
        <v>18</v>
      </c>
    </row>
    <row r="21" spans="1:10" ht="15.75" x14ac:dyDescent="0.25">
      <c r="A21" s="2">
        <v>15</v>
      </c>
      <c r="B21" s="8" t="str">
        <f>IF($B$7=1,"15",IF($B$7=2,"16",IF($B$7=3,"17",IF($B$7=4,"18",IF($B$7=5,"19",IF($B$7=6,"20",IF($B$7=7,"1",IF($B$7=8,"2",IF($B$7=9,"3",IF($B$7=10,"4",IF($B$7=11,"5",IF($B$7=12,"6",IF($B$7=13,"7",IF($B$7=14,"8",IF($B$7=15,"9",IF($B$7=16,"10",IF($B$7=17,"11",IF($B$7=18,"12",IF($B$7=19,"13",IF($B$7=20,"14",))))))))))))))))))))</f>
        <v>19</v>
      </c>
      <c r="C21" s="3" t="s">
        <v>40</v>
      </c>
      <c r="I21" s="2">
        <v>15</v>
      </c>
      <c r="J21" s="8" t="str">
        <f>IF($B$7=1,"15",IF($B$7=2,"16",IF($B$7=3,"17",IF($B$7=4,"18",IF($B$7=5,"19",IF($B$7=6,"20",IF($B$7=7,"1",IF($B$7=8,"2",IF($B$7=9,"3",IF($B$7=10,"4",IF($B$7=11,"5",IF($B$7=12,"6",IF($B$7=13,"7",IF($B$7=14,"8",IF($B$7=15,"9",IF($B$7=16,"10",IF($B$7=17,"11",IF($B$7=18,"12",IF($B$7=19,"13",IF($B$7=20,"14",))))))))))))))))))))</f>
        <v>19</v>
      </c>
    </row>
    <row r="22" spans="1:10" ht="15.75" x14ac:dyDescent="0.25">
      <c r="A22" s="2">
        <v>16</v>
      </c>
      <c r="B22" s="8" t="str">
        <f>IF($B$7=1,"16",IF($B$7=2,"17",IF($B$7=3,"18",IF($B$7=4,"19",IF($B$7=5,"20",IF($B$7=6,"1",IF($B$7=7,"2",IF($B$7=8,"3",IF($B$7=9,"4",IF($B$7=10,"5",IF($B$7=11,"6",IF($B$7=12,"7",IF($B$7=13,"8",IF($B$7=14,"9",IF($B$7=15,"10",IF($B$7=16,"11",IF($B$7=17,"12",IF($B$7=18,"13",IF($B$7=19,"14",IF($B$7=20,"15",))))))))))))))))))))</f>
        <v>20</v>
      </c>
      <c r="C22" s="3" t="s">
        <v>41</v>
      </c>
      <c r="I22" s="2">
        <v>16</v>
      </c>
      <c r="J22" s="8" t="str">
        <f>IF($B$7=1,"16",IF($B$7=2,"17",IF($B$7=3,"18",IF($B$7=4,"19",IF($B$7=5,"20",IF($B$7=6,"1",IF($B$7=7,"2",IF($B$7=8,"3",IF($B$7=9,"4",IF($B$7=10,"5",IF($B$7=11,"6",IF($B$7=12,"7",IF($B$7=13,"8",IF($B$7=14,"9",IF($B$7=15,"10",IF($B$7=16,"11",IF($B$7=17,"12",IF($B$7=18,"13",IF($B$7=19,"14",IF($B$7=20,"15",))))))))))))))))))))</f>
        <v>20</v>
      </c>
    </row>
    <row r="23" spans="1:10" ht="15.75" x14ac:dyDescent="0.25">
      <c r="A23" s="2">
        <v>17</v>
      </c>
      <c r="B23" s="8" t="str">
        <f>IF($B$7=1,"17",IF($B$7=2,"18",IF($B$7=3,"19",IF($B$7=4,"20",IF($B$7=5,"1",IF($B$7=6,"2",IF($B$7=7,"3",IF($B$7=8,"4",IF($B$7=9,"5",IF($B$7=10,"6",IF($B$7=11,"7",IF($B$7=12,"8",IF($B$7=13,"9",IF($B$7=14,"10",IF($B$7=15,"11",IF($B$7=16,"12",IF($B$7=17,"13",IF($B$7=18,"14",IF($B$7=19,"15",IF($B$7=20,"16",))))))))))))))))))))</f>
        <v>1</v>
      </c>
      <c r="C23" s="3" t="s">
        <v>42</v>
      </c>
      <c r="I23" s="2">
        <v>17</v>
      </c>
      <c r="J23" s="8" t="str">
        <f>IF($B$7=1,"17",IF($B$7=2,"18",IF($B$7=3,"19",IF($B$7=4,"20",IF($B$7=5,"1",IF($B$7=6,"2",IF($B$7=7,"3",IF($B$7=8,"4",IF($B$7=9,"5",IF($B$7=10,"6",IF($B$7=11,"7",IF($B$7=12,"8",IF($B$7=13,"9",IF($B$7=14,"10",IF($B$7=15,"11",IF($B$7=16,"12",IF($B$7=17,"13",IF($B$7=18,"14",IF($B$7=19,"15",IF($B$7=20,"16",))))))))))))))))))))</f>
        <v>1</v>
      </c>
    </row>
    <row r="24" spans="1:10" ht="15.75" x14ac:dyDescent="0.25">
      <c r="A24" s="2">
        <v>18</v>
      </c>
      <c r="B24" s="8" t="str">
        <f>IF($B$7=1,"18",IF($B$7=2,"19",IF($B$7=3,"20",IF($B$7=4,"1",IF($B$7=5,"2",IF($B$7=6,"3",IF($B$7=7,"4",IF($B$7=8,"5",IF($B$7=9,"6",IF($B$7=10,"7",IF($B$7=11,"8",IF($B$7=12,"9",IF($B$7=13,"10",IF($B$7=14,"11",IF($B$7=15,"12",IF($B$7=16,"13",IF($B$7=17,"14",IF($B$7=18,"15",IF($B$7=19,"16",IF($B$7=20,"17",))))))))))))))))))))</f>
        <v>2</v>
      </c>
      <c r="C24" s="3" t="s">
        <v>43</v>
      </c>
      <c r="I24" s="2">
        <v>18</v>
      </c>
      <c r="J24" s="8" t="str">
        <f>IF($B$7=1,"18",IF($B$7=2,"19",IF($B$7=3,"20",IF($B$7=4,"1",IF($B$7=5,"2",IF($B$7=6,"3",IF($B$7=7,"4",IF($B$7=8,"5",IF($B$7=9,"6",IF($B$7=10,"7",IF($B$7=11,"8",IF($B$7=12,"9",IF($B$7=13,"10",IF($B$7=14,"11",IF($B$7=15,"12",IF($B$7=16,"13",IF($B$7=17,"14",IF($B$7=18,"15",IF($B$7=19,"16",IF($B$7=20,"17",))))))))))))))))))))</f>
        <v>2</v>
      </c>
    </row>
    <row r="25" spans="1:10" ht="15.75" x14ac:dyDescent="0.25">
      <c r="A25" s="2">
        <v>19</v>
      </c>
      <c r="B25" s="8" t="str">
        <f>IF($B$7=1,"19",IF($B$7=2,"20",IF($B$7=3,"1",IF($B$7=4,"2",IF($B$7=5,"3",IF($B$7=6,"4",IF($B$7=7,"5",IF($B$7=8,"6",IF($B$7=9,"7",IF($B$7=10,"8",IF($B$7=11,"9",IF($B$7=12,"10",IF($B$7=13,"11",IF($B$7=14,"12",IF($B$7=15,"13",IF($B$7=16,"14",IF($B$7=17,"15",IF($B$7=18,"16",IF($B$7=19,"17",IF($B$7=20,"18",))))))))))))))))))))</f>
        <v>3</v>
      </c>
      <c r="C25" s="3" t="s">
        <v>44</v>
      </c>
      <c r="I25" s="2">
        <v>19</v>
      </c>
      <c r="J25" s="8" t="str">
        <f>IF($B$7=1,"19",IF($B$7=2,"20",IF($B$7=3,"1",IF($B$7=4,"2",IF($B$7=5,"3",IF($B$7=6,"4",IF($B$7=7,"5",IF($B$7=8,"6",IF($B$7=9,"7",IF($B$7=10,"8",IF($B$7=11,"9",IF($B$7=12,"10",IF($B$7=13,"11",IF($B$7=14,"12",IF($B$7=15,"13",IF($B$7=16,"14",IF($B$7=17,"15",IF($B$7=18,"16",IF($B$7=19,"17",IF($B$7=20,"18",))))))))))))))))))))</f>
        <v>3</v>
      </c>
    </row>
    <row r="26" spans="1:10" ht="15.75" x14ac:dyDescent="0.25">
      <c r="A26" s="2">
        <v>20</v>
      </c>
      <c r="B26" s="8" t="str">
        <f>IF($B$7=1,"20",IF($B$7=2,"1",IF($B$7=3,"2",IF($B$7=4,"3",IF($B$7=5,"4",IF($B$7=6,"5",IF($B$7=7,"6",IF($B$7=8,"7",IF($B$7=9,"8",IF($B$7=10,"9",IF($B$7=11,"10",IF($B$7=12,"11",IF($B$7=13,"12",IF($B$7=14,"13",IF($B$7=15,"14",IF($B$7=16,"15",IF($B$7=17,"16",IF($B$7=18,"17",IF($B$7=19,"18",IF($B$7=20,"19",))))))))))))))))))))</f>
        <v>4</v>
      </c>
      <c r="C26" s="3" t="s">
        <v>46</v>
      </c>
      <c r="I26" s="2">
        <v>20</v>
      </c>
      <c r="J26" s="8" t="str">
        <f>IF($B$7=1,"20",IF($B$7=2,"1",IF($B$7=3,"2",IF($B$7=4,"3",IF($B$7=5,"4",IF($B$7=6,"5",IF($B$7=7,"6",IF($B$7=8,"7",IF($B$7=9,"8",IF($B$7=10,"9",IF($B$7=11,"10",IF($B$7=12,"11",IF($B$7=13,"12",IF($B$7=14,"13",IF($B$7=15,"14",IF($B$7=16,"15",IF($B$7=17,"16",IF($B$7=18,"17",IF($B$7=19,"18",IF($B$7=20,"19",))))))))))))))))))))</f>
        <v>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D73E6-0BDB-42DB-B09D-A111EB46BDBA}">
  <dimension ref="A1:W32"/>
  <sheetViews>
    <sheetView tabSelected="1" topLeftCell="A25" zoomScale="85" zoomScaleNormal="85" workbookViewId="0">
      <selection activeCell="B35" sqref="B35"/>
    </sheetView>
  </sheetViews>
  <sheetFormatPr defaultRowHeight="15" x14ac:dyDescent="0.25"/>
  <cols>
    <col min="1" max="1" width="7.5703125" customWidth="1"/>
    <col min="2" max="2" width="23.42578125" customWidth="1"/>
    <col min="3" max="3" width="9.5703125" customWidth="1"/>
    <col min="4" max="4" width="11.42578125" customWidth="1"/>
    <col min="5" max="5" width="3.5703125" customWidth="1"/>
    <col min="6" max="6" width="3.28515625" customWidth="1"/>
    <col min="7" max="8" width="3" customWidth="1"/>
    <col min="9" max="9" width="2.28515625" customWidth="1"/>
    <col min="10" max="10" width="4.28515625" style="12" customWidth="1"/>
    <col min="11" max="11" width="6.5703125" customWidth="1"/>
    <col min="12" max="13" width="6.42578125" customWidth="1"/>
    <col min="14" max="14" width="4.42578125" customWidth="1"/>
    <col min="15" max="15" width="2.7109375" customWidth="1"/>
    <col min="16" max="16" width="2.5703125" customWidth="1"/>
    <col min="17" max="17" width="3.140625" customWidth="1"/>
    <col min="18" max="19" width="3.28515625" customWidth="1"/>
    <col min="20" max="20" width="11.28515625" bestFit="1" customWidth="1"/>
    <col min="21" max="21" width="10.140625" customWidth="1"/>
    <col min="22" max="22" width="23.42578125" customWidth="1"/>
    <col min="23" max="23" width="8" customWidth="1"/>
  </cols>
  <sheetData>
    <row r="1" spans="1:23" ht="39.75" customHeight="1" x14ac:dyDescent="0.7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40.5" customHeight="1" x14ac:dyDescent="0.7">
      <c r="A2" s="13" t="s">
        <v>23</v>
      </c>
      <c r="B2" s="14" t="s">
        <v>21</v>
      </c>
      <c r="C2" s="13"/>
      <c r="D2" s="13"/>
      <c r="E2" s="73">
        <v>90</v>
      </c>
      <c r="F2" s="74"/>
      <c r="G2" s="74"/>
      <c r="H2" s="75"/>
      <c r="J2" s="21"/>
      <c r="K2" s="52" t="s">
        <v>29</v>
      </c>
      <c r="L2" s="53"/>
      <c r="M2" s="54"/>
      <c r="N2" s="21"/>
      <c r="P2" s="73">
        <v>167</v>
      </c>
      <c r="Q2" s="74"/>
      <c r="R2" s="74"/>
      <c r="S2" s="75"/>
      <c r="T2" s="14" t="s">
        <v>24</v>
      </c>
      <c r="U2" s="13"/>
      <c r="V2" s="13"/>
      <c r="W2" s="13"/>
    </row>
    <row r="3" spans="1:23" ht="26.25" customHeight="1" x14ac:dyDescent="0.25">
      <c r="A3" s="55">
        <f>SUM(D9:D28)</f>
        <v>12</v>
      </c>
      <c r="B3" s="56"/>
      <c r="C3" s="31" t="s">
        <v>34</v>
      </c>
      <c r="D3" s="35">
        <v>0</v>
      </c>
      <c r="E3" s="38">
        <f>IF(D3&gt;T3,1,0)</f>
        <v>0</v>
      </c>
      <c r="F3" s="43" t="s">
        <v>60</v>
      </c>
      <c r="L3" s="46">
        <v>1</v>
      </c>
      <c r="M3" s="43" t="s">
        <v>54</v>
      </c>
      <c r="S3" s="38">
        <f>IF(T3&gt;D3,1,0)</f>
        <v>0</v>
      </c>
      <c r="T3" s="47">
        <v>0</v>
      </c>
      <c r="U3" s="32" t="s">
        <v>34</v>
      </c>
      <c r="V3" s="55">
        <f>SUM(T9:T28)</f>
        <v>3</v>
      </c>
      <c r="W3" s="56"/>
    </row>
    <row r="4" spans="1:23" ht="26.25" customHeight="1" x14ac:dyDescent="0.35">
      <c r="A4" s="57"/>
      <c r="B4" s="58"/>
      <c r="C4" s="31" t="s">
        <v>35</v>
      </c>
      <c r="D4" s="36">
        <v>0</v>
      </c>
      <c r="E4" s="39">
        <f>IF(D4&gt;T4,1,0)</f>
        <v>0</v>
      </c>
      <c r="F4" s="43" t="s">
        <v>61</v>
      </c>
      <c r="J4" s="66" t="s">
        <v>27</v>
      </c>
      <c r="K4" s="67"/>
      <c r="L4" s="68">
        <v>0.6875</v>
      </c>
      <c r="M4" s="68"/>
      <c r="N4" s="69"/>
      <c r="S4" s="39">
        <f>IF(T4&gt;D4,1,0)</f>
        <v>0</v>
      </c>
      <c r="T4" s="47">
        <v>0</v>
      </c>
      <c r="U4" s="32" t="s">
        <v>35</v>
      </c>
      <c r="V4" s="57"/>
      <c r="W4" s="58"/>
    </row>
    <row r="5" spans="1:23" ht="26.25" customHeight="1" x14ac:dyDescent="0.35">
      <c r="A5" s="57"/>
      <c r="B5" s="58"/>
      <c r="C5" s="31" t="s">
        <v>36</v>
      </c>
      <c r="D5" s="37">
        <v>3</v>
      </c>
      <c r="E5" s="39">
        <f>IF(D5&gt;T5,1,0)</f>
        <v>1</v>
      </c>
      <c r="J5" s="61" t="s">
        <v>37</v>
      </c>
      <c r="K5" s="62"/>
      <c r="L5" s="62"/>
      <c r="M5" s="62"/>
      <c r="N5" s="63"/>
      <c r="S5" s="39">
        <f>IF(T5&gt;D5,1,0)</f>
        <v>0</v>
      </c>
      <c r="T5" s="47">
        <v>1</v>
      </c>
      <c r="U5" s="32" t="s">
        <v>36</v>
      </c>
      <c r="V5" s="57"/>
      <c r="W5" s="58"/>
    </row>
    <row r="6" spans="1:23" ht="26.25" customHeight="1" x14ac:dyDescent="0.55000000000000004">
      <c r="A6" s="59"/>
      <c r="B6" s="60"/>
      <c r="C6" s="31" t="s">
        <v>56</v>
      </c>
      <c r="D6" s="37">
        <v>0</v>
      </c>
      <c r="E6" s="39">
        <f>IF(D6&gt;T6,1,0)</f>
        <v>0</v>
      </c>
      <c r="J6" s="64">
        <f>E3+E4+E5+E6+E7</f>
        <v>1</v>
      </c>
      <c r="K6" s="65"/>
      <c r="L6" s="33"/>
      <c r="M6" s="64">
        <f>S3+S4+S5+S6+S7</f>
        <v>0</v>
      </c>
      <c r="N6" s="65"/>
      <c r="S6" s="39">
        <f>IF(T6&gt;D6,1,0)</f>
        <v>0</v>
      </c>
      <c r="T6" s="47">
        <v>0</v>
      </c>
      <c r="U6" s="32" t="s">
        <v>56</v>
      </c>
      <c r="V6" s="59"/>
      <c r="W6" s="60"/>
    </row>
    <row r="7" spans="1:23" ht="28.5" customHeight="1" x14ac:dyDescent="0.4">
      <c r="A7" t="s">
        <v>28</v>
      </c>
      <c r="B7" s="30">
        <f ca="1">TODAY()</f>
        <v>44109</v>
      </c>
      <c r="C7" s="31" t="s">
        <v>57</v>
      </c>
      <c r="D7" s="37">
        <v>0</v>
      </c>
      <c r="E7" s="45">
        <f>IF(D7&gt;T7,1,0)</f>
        <v>0</v>
      </c>
      <c r="F7" s="70" t="s">
        <v>18</v>
      </c>
      <c r="G7" s="71"/>
      <c r="H7" s="71"/>
      <c r="I7" s="72"/>
      <c r="J7" s="48" t="s">
        <v>58</v>
      </c>
      <c r="K7" s="49"/>
      <c r="L7" s="49"/>
      <c r="M7" s="49"/>
      <c r="N7" s="50"/>
      <c r="O7" s="70" t="s">
        <v>18</v>
      </c>
      <c r="P7" s="71"/>
      <c r="Q7" s="71"/>
      <c r="R7" s="71"/>
      <c r="S7" s="40">
        <f>IF(T7&gt;D7,1,0)</f>
        <v>0</v>
      </c>
      <c r="T7" s="47">
        <v>0</v>
      </c>
      <c r="U7" s="32" t="s">
        <v>57</v>
      </c>
      <c r="V7" s="42" t="s">
        <v>53</v>
      </c>
      <c r="W7" s="41">
        <f ca="1">NOW()</f>
        <v>44109.914490509262</v>
      </c>
    </row>
    <row r="8" spans="1:23" x14ac:dyDescent="0.25">
      <c r="A8" s="15" t="s">
        <v>26</v>
      </c>
      <c r="B8" s="15" t="s">
        <v>17</v>
      </c>
      <c r="C8" s="15" t="s">
        <v>19</v>
      </c>
      <c r="D8" s="15" t="s">
        <v>16</v>
      </c>
      <c r="E8" s="16">
        <v>1</v>
      </c>
      <c r="F8" s="17">
        <v>2</v>
      </c>
      <c r="G8" s="18">
        <v>3</v>
      </c>
      <c r="H8" s="27">
        <v>4</v>
      </c>
      <c r="I8" s="26">
        <v>5</v>
      </c>
      <c r="J8" s="25" t="s">
        <v>25</v>
      </c>
      <c r="K8" s="15" t="s">
        <v>63</v>
      </c>
      <c r="M8" s="15" t="s">
        <v>63</v>
      </c>
      <c r="N8" s="25" t="s">
        <v>25</v>
      </c>
      <c r="O8" s="26">
        <v>5</v>
      </c>
      <c r="P8" s="27">
        <v>4</v>
      </c>
      <c r="Q8" s="18">
        <v>3</v>
      </c>
      <c r="R8" s="17">
        <v>2</v>
      </c>
      <c r="S8" s="44">
        <v>1</v>
      </c>
      <c r="T8" s="15" t="s">
        <v>16</v>
      </c>
      <c r="U8" s="15" t="s">
        <v>19</v>
      </c>
      <c r="V8" s="15" t="s">
        <v>20</v>
      </c>
      <c r="W8" s="15" t="s">
        <v>26</v>
      </c>
    </row>
    <row r="9" spans="1:23" ht="16.5" customHeight="1" x14ac:dyDescent="0.35">
      <c r="A9" s="20">
        <v>1</v>
      </c>
      <c r="B9" s="15"/>
      <c r="C9" s="19" t="s">
        <v>49</v>
      </c>
      <c r="D9" s="29"/>
      <c r="E9" s="16" t="s">
        <v>22</v>
      </c>
      <c r="F9" s="17"/>
      <c r="G9" s="18"/>
      <c r="H9" s="23"/>
      <c r="I9" s="24"/>
      <c r="J9" s="28"/>
      <c r="K9" s="15"/>
      <c r="M9" s="15"/>
      <c r="N9" s="28"/>
      <c r="O9" s="24"/>
      <c r="P9" s="23"/>
      <c r="Q9" s="18"/>
      <c r="R9" s="17"/>
      <c r="S9" s="16"/>
      <c r="T9" s="29">
        <v>2</v>
      </c>
      <c r="U9" s="19" t="s">
        <v>49</v>
      </c>
      <c r="V9" s="15"/>
      <c r="W9" s="20">
        <v>1</v>
      </c>
    </row>
    <row r="10" spans="1:23" ht="16.5" customHeight="1" x14ac:dyDescent="0.35">
      <c r="A10" s="20">
        <v>2</v>
      </c>
      <c r="B10" s="15"/>
      <c r="C10" s="19" t="s">
        <v>49</v>
      </c>
      <c r="D10" s="29">
        <v>3</v>
      </c>
      <c r="E10" s="16"/>
      <c r="F10" s="17"/>
      <c r="G10" s="18"/>
      <c r="H10" s="23"/>
      <c r="I10" s="24"/>
      <c r="J10" s="28"/>
      <c r="K10" s="15"/>
      <c r="M10" s="15"/>
      <c r="N10" s="28"/>
      <c r="O10" s="24"/>
      <c r="P10" s="23"/>
      <c r="Q10" s="18"/>
      <c r="R10" s="17"/>
      <c r="S10" s="16"/>
      <c r="T10" s="29"/>
      <c r="U10" s="19"/>
      <c r="V10" s="15"/>
      <c r="W10" s="20">
        <v>2</v>
      </c>
    </row>
    <row r="11" spans="1:23" ht="16.5" customHeight="1" x14ac:dyDescent="0.35">
      <c r="A11" s="20">
        <v>3</v>
      </c>
      <c r="B11" s="15"/>
      <c r="C11" s="19" t="s">
        <v>49</v>
      </c>
      <c r="D11" s="29">
        <v>1</v>
      </c>
      <c r="E11" s="16"/>
      <c r="F11" s="17"/>
      <c r="G11" s="18"/>
      <c r="H11" s="23"/>
      <c r="I11" s="24"/>
      <c r="J11" s="28"/>
      <c r="K11" s="15"/>
      <c r="M11" s="15"/>
      <c r="N11" s="28"/>
      <c r="O11" s="24"/>
      <c r="P11" s="23"/>
      <c r="Q11" s="18"/>
      <c r="R11" s="17"/>
      <c r="S11" s="16"/>
      <c r="T11" s="29"/>
      <c r="U11" s="19"/>
      <c r="V11" s="15"/>
      <c r="W11" s="20">
        <v>3</v>
      </c>
    </row>
    <row r="12" spans="1:23" ht="16.5" customHeight="1" x14ac:dyDescent="0.35">
      <c r="A12" s="20">
        <v>4</v>
      </c>
      <c r="B12" s="15"/>
      <c r="C12" s="19"/>
      <c r="D12" s="29">
        <v>4</v>
      </c>
      <c r="E12" s="16"/>
      <c r="F12" s="17"/>
      <c r="G12" s="18"/>
      <c r="H12" s="23"/>
      <c r="I12" s="24"/>
      <c r="J12" s="28"/>
      <c r="K12" s="15"/>
      <c r="M12" s="15"/>
      <c r="N12" s="28"/>
      <c r="O12" s="24"/>
      <c r="P12" s="23"/>
      <c r="Q12" s="18"/>
      <c r="R12" s="17"/>
      <c r="S12" s="16"/>
      <c r="T12" s="29"/>
      <c r="U12" s="19" t="s">
        <v>49</v>
      </c>
      <c r="V12" s="15"/>
      <c r="W12" s="20">
        <v>4</v>
      </c>
    </row>
    <row r="13" spans="1:23" ht="16.5" customHeight="1" x14ac:dyDescent="0.35">
      <c r="A13" s="20">
        <v>5</v>
      </c>
      <c r="B13" s="15"/>
      <c r="C13" s="19"/>
      <c r="D13" s="29">
        <v>2</v>
      </c>
      <c r="E13" s="16"/>
      <c r="F13" s="17"/>
      <c r="G13" s="18"/>
      <c r="H13" s="23"/>
      <c r="I13" s="24"/>
      <c r="J13" s="28"/>
      <c r="K13" s="15"/>
      <c r="M13" s="15"/>
      <c r="N13" s="28"/>
      <c r="O13" s="24"/>
      <c r="P13" s="23"/>
      <c r="Q13" s="18"/>
      <c r="R13" s="17"/>
      <c r="S13" s="16"/>
      <c r="T13" s="29"/>
      <c r="U13" s="19"/>
      <c r="V13" s="15"/>
      <c r="W13" s="20">
        <v>5</v>
      </c>
    </row>
    <row r="14" spans="1:23" ht="16.5" customHeight="1" x14ac:dyDescent="0.35">
      <c r="A14" s="20">
        <v>6</v>
      </c>
      <c r="B14" s="15"/>
      <c r="C14" s="19"/>
      <c r="D14" s="29">
        <v>2</v>
      </c>
      <c r="E14" s="16"/>
      <c r="F14" s="17"/>
      <c r="G14" s="18"/>
      <c r="H14" s="23"/>
      <c r="I14" s="24"/>
      <c r="J14" s="28"/>
      <c r="K14" s="15"/>
      <c r="M14" s="15"/>
      <c r="N14" s="28"/>
      <c r="O14" s="24"/>
      <c r="P14" s="23"/>
      <c r="Q14" s="18"/>
      <c r="R14" s="17"/>
      <c r="S14" s="16"/>
      <c r="T14" s="29"/>
      <c r="U14" s="19" t="s">
        <v>49</v>
      </c>
      <c r="V14" s="15"/>
      <c r="W14" s="20">
        <v>6</v>
      </c>
    </row>
    <row r="15" spans="1:23" ht="16.5" customHeight="1" x14ac:dyDescent="0.35">
      <c r="A15" s="20">
        <v>7</v>
      </c>
      <c r="B15" s="15"/>
      <c r="C15" s="19"/>
      <c r="D15" s="29"/>
      <c r="E15" s="16"/>
      <c r="F15" s="17"/>
      <c r="G15" s="18"/>
      <c r="H15" s="23"/>
      <c r="I15" s="24"/>
      <c r="J15" s="28"/>
      <c r="K15" s="15"/>
      <c r="M15" s="15"/>
      <c r="N15" s="28"/>
      <c r="O15" s="24"/>
      <c r="P15" s="23"/>
      <c r="Q15" s="18"/>
      <c r="R15" s="17"/>
      <c r="S15" s="16"/>
      <c r="T15" s="29"/>
      <c r="U15" s="19" t="s">
        <v>49</v>
      </c>
      <c r="V15" s="15"/>
      <c r="W15" s="20">
        <v>7</v>
      </c>
    </row>
    <row r="16" spans="1:23" ht="16.5" customHeight="1" x14ac:dyDescent="0.35">
      <c r="A16" s="20">
        <v>8</v>
      </c>
      <c r="B16" s="15"/>
      <c r="C16" s="19"/>
      <c r="D16" s="29">
        <v>0</v>
      </c>
      <c r="E16" s="16"/>
      <c r="F16" s="17"/>
      <c r="G16" s="18"/>
      <c r="H16" s="23"/>
      <c r="I16" s="24"/>
      <c r="J16" s="28"/>
      <c r="K16" s="15"/>
      <c r="M16" s="15"/>
      <c r="N16" s="28"/>
      <c r="O16" s="24"/>
      <c r="P16" s="23"/>
      <c r="Q16" s="18"/>
      <c r="R16" s="17"/>
      <c r="S16" s="16"/>
      <c r="T16" s="29">
        <v>1</v>
      </c>
      <c r="U16" s="19" t="s">
        <v>49</v>
      </c>
      <c r="V16" s="15"/>
      <c r="W16" s="20">
        <v>8</v>
      </c>
    </row>
    <row r="17" spans="1:23" ht="16.5" customHeight="1" x14ac:dyDescent="0.35">
      <c r="A17" s="20">
        <v>9</v>
      </c>
      <c r="B17" s="15"/>
      <c r="C17" s="19" t="s">
        <v>49</v>
      </c>
      <c r="D17" s="29"/>
      <c r="E17" s="16"/>
      <c r="F17" s="17"/>
      <c r="G17" s="18"/>
      <c r="H17" s="23"/>
      <c r="I17" s="24"/>
      <c r="J17" s="28"/>
      <c r="K17" s="15"/>
      <c r="M17" s="15"/>
      <c r="N17" s="28"/>
      <c r="O17" s="24"/>
      <c r="P17" s="23"/>
      <c r="Q17" s="18"/>
      <c r="R17" s="17"/>
      <c r="S17" s="16"/>
      <c r="T17" s="29"/>
      <c r="U17" s="19"/>
      <c r="V17" s="15"/>
      <c r="W17" s="20">
        <v>9</v>
      </c>
    </row>
    <row r="18" spans="1:23" ht="16.5" customHeight="1" x14ac:dyDescent="0.35">
      <c r="A18" s="20">
        <v>10</v>
      </c>
      <c r="B18" s="15"/>
      <c r="C18" s="19"/>
      <c r="D18" s="29"/>
      <c r="E18" s="16"/>
      <c r="F18" s="17"/>
      <c r="G18" s="18"/>
      <c r="H18" s="23"/>
      <c r="I18" s="24"/>
      <c r="J18" s="28"/>
      <c r="K18" s="15"/>
      <c r="M18" s="15"/>
      <c r="N18" s="28"/>
      <c r="O18" s="24"/>
      <c r="P18" s="23"/>
      <c r="Q18" s="18"/>
      <c r="R18" s="17"/>
      <c r="S18" s="16"/>
      <c r="T18" s="29"/>
      <c r="U18" s="19"/>
      <c r="V18" s="15"/>
      <c r="W18" s="20">
        <v>10</v>
      </c>
    </row>
    <row r="19" spans="1:23" ht="16.5" customHeight="1" x14ac:dyDescent="0.35">
      <c r="A19" s="20">
        <v>11</v>
      </c>
      <c r="B19" s="15"/>
      <c r="C19" s="19" t="s">
        <v>49</v>
      </c>
      <c r="D19" s="29"/>
      <c r="E19" s="16"/>
      <c r="F19" s="17"/>
      <c r="G19" s="18"/>
      <c r="H19" s="23"/>
      <c r="I19" s="24"/>
      <c r="J19" s="28"/>
      <c r="K19" s="15"/>
      <c r="M19" s="15"/>
      <c r="N19" s="28"/>
      <c r="O19" s="24"/>
      <c r="P19" s="23"/>
      <c r="Q19" s="18"/>
      <c r="R19" s="17"/>
      <c r="S19" s="16"/>
      <c r="T19" s="29"/>
      <c r="U19" s="19"/>
      <c r="V19" s="15"/>
      <c r="W19" s="20">
        <v>11</v>
      </c>
    </row>
    <row r="20" spans="1:23" ht="16.5" customHeight="1" x14ac:dyDescent="0.35">
      <c r="A20" s="20">
        <v>12</v>
      </c>
      <c r="B20" s="15"/>
      <c r="C20" s="19"/>
      <c r="D20" s="29"/>
      <c r="E20" s="16"/>
      <c r="F20" s="17"/>
      <c r="G20" s="18"/>
      <c r="H20" s="23"/>
      <c r="I20" s="24"/>
      <c r="J20" s="28"/>
      <c r="K20" s="15"/>
      <c r="M20" s="15"/>
      <c r="N20" s="28"/>
      <c r="O20" s="24"/>
      <c r="P20" s="23"/>
      <c r="Q20" s="18"/>
      <c r="R20" s="17"/>
      <c r="S20" s="16"/>
      <c r="T20" s="29"/>
      <c r="U20" s="19"/>
      <c r="V20" s="15"/>
      <c r="W20" s="20">
        <v>12</v>
      </c>
    </row>
    <row r="21" spans="1:23" ht="16.5" customHeight="1" x14ac:dyDescent="0.35">
      <c r="A21" s="20">
        <v>13</v>
      </c>
      <c r="B21" s="15"/>
      <c r="C21" s="19"/>
      <c r="D21" s="29"/>
      <c r="E21" s="16"/>
      <c r="F21" s="17"/>
      <c r="G21" s="18"/>
      <c r="H21" s="23"/>
      <c r="I21" s="24"/>
      <c r="J21" s="28"/>
      <c r="K21" s="15"/>
      <c r="M21" s="15"/>
      <c r="N21" s="28"/>
      <c r="O21" s="24"/>
      <c r="P21" s="23"/>
      <c r="Q21" s="18"/>
      <c r="R21" s="17"/>
      <c r="S21" s="16"/>
      <c r="T21" s="29"/>
      <c r="U21" s="19"/>
      <c r="V21" s="15"/>
      <c r="W21" s="20">
        <v>13</v>
      </c>
    </row>
    <row r="22" spans="1:23" ht="16.5" customHeight="1" x14ac:dyDescent="0.35">
      <c r="A22" s="20">
        <v>14</v>
      </c>
      <c r="B22" s="15"/>
      <c r="C22" s="19"/>
      <c r="D22" s="29"/>
      <c r="E22" s="16"/>
      <c r="F22" s="17"/>
      <c r="G22" s="18"/>
      <c r="H22" s="23"/>
      <c r="I22" s="24"/>
      <c r="J22" s="28"/>
      <c r="K22" s="15"/>
      <c r="M22" s="15"/>
      <c r="N22" s="28"/>
      <c r="O22" s="24"/>
      <c r="P22" s="23"/>
      <c r="Q22" s="18"/>
      <c r="R22" s="17"/>
      <c r="S22" s="16"/>
      <c r="T22" s="29"/>
      <c r="U22" s="19"/>
      <c r="V22" s="15"/>
      <c r="W22" s="20">
        <v>14</v>
      </c>
    </row>
    <row r="23" spans="1:23" ht="16.5" customHeight="1" x14ac:dyDescent="0.35">
      <c r="A23" s="20">
        <v>15</v>
      </c>
      <c r="B23" s="15"/>
      <c r="C23" s="19"/>
      <c r="D23" s="29"/>
      <c r="E23" s="16"/>
      <c r="F23" s="17"/>
      <c r="G23" s="18"/>
      <c r="H23" s="23"/>
      <c r="I23" s="24"/>
      <c r="J23" s="28"/>
      <c r="K23" s="15"/>
      <c r="M23" s="15"/>
      <c r="N23" s="28"/>
      <c r="O23" s="24"/>
      <c r="P23" s="23"/>
      <c r="Q23" s="18"/>
      <c r="R23" s="17"/>
      <c r="S23" s="16"/>
      <c r="T23" s="29"/>
      <c r="U23" s="19"/>
      <c r="V23" s="15"/>
      <c r="W23" s="20">
        <v>15</v>
      </c>
    </row>
    <row r="24" spans="1:23" ht="16.5" customHeight="1" x14ac:dyDescent="0.35">
      <c r="A24" s="20">
        <v>16</v>
      </c>
      <c r="B24" s="15"/>
      <c r="C24" s="19"/>
      <c r="D24" s="29"/>
      <c r="E24" s="16"/>
      <c r="F24" s="17"/>
      <c r="G24" s="18"/>
      <c r="H24" s="23"/>
      <c r="I24" s="24"/>
      <c r="J24" s="28"/>
      <c r="K24" s="15"/>
      <c r="M24" s="15"/>
      <c r="N24" s="28"/>
      <c r="O24" s="24"/>
      <c r="P24" s="23"/>
      <c r="Q24" s="18"/>
      <c r="R24" s="17"/>
      <c r="S24" s="16"/>
      <c r="T24" s="29"/>
      <c r="U24" s="19"/>
      <c r="V24" s="15"/>
      <c r="W24" s="20">
        <v>16</v>
      </c>
    </row>
    <row r="25" spans="1:23" ht="16.5" customHeight="1" x14ac:dyDescent="0.35">
      <c r="A25" s="20">
        <v>17</v>
      </c>
      <c r="B25" s="15"/>
      <c r="C25" s="19"/>
      <c r="D25" s="29"/>
      <c r="E25" s="16"/>
      <c r="F25" s="17"/>
      <c r="G25" s="18"/>
      <c r="H25" s="23"/>
      <c r="I25" s="24"/>
      <c r="J25" s="28"/>
      <c r="K25" s="15"/>
      <c r="M25" s="15"/>
      <c r="N25" s="28"/>
      <c r="O25" s="24"/>
      <c r="P25" s="23"/>
      <c r="Q25" s="18"/>
      <c r="R25" s="17"/>
      <c r="S25" s="16"/>
      <c r="T25" s="29"/>
      <c r="U25" s="19"/>
      <c r="V25" s="15"/>
      <c r="W25" s="20">
        <v>17</v>
      </c>
    </row>
    <row r="26" spans="1:23" ht="16.5" customHeight="1" x14ac:dyDescent="0.35">
      <c r="A26" s="20">
        <v>18</v>
      </c>
      <c r="B26" s="15"/>
      <c r="C26" s="19"/>
      <c r="D26" s="29"/>
      <c r="E26" s="16"/>
      <c r="F26" s="17"/>
      <c r="G26" s="18"/>
      <c r="H26" s="23"/>
      <c r="I26" s="24"/>
      <c r="J26" s="28"/>
      <c r="K26" s="15"/>
      <c r="M26" s="15"/>
      <c r="N26" s="28"/>
      <c r="O26" s="24"/>
      <c r="P26" s="23"/>
      <c r="Q26" s="18"/>
      <c r="R26" s="17"/>
      <c r="S26" s="16"/>
      <c r="T26" s="29"/>
      <c r="U26" s="19"/>
      <c r="V26" s="15"/>
      <c r="W26" s="20">
        <v>18</v>
      </c>
    </row>
    <row r="27" spans="1:23" ht="16.5" customHeight="1" x14ac:dyDescent="0.35">
      <c r="A27" s="20">
        <v>19</v>
      </c>
      <c r="B27" s="15"/>
      <c r="C27" s="19"/>
      <c r="D27" s="29"/>
      <c r="E27" s="16"/>
      <c r="F27" s="17"/>
      <c r="G27" s="18"/>
      <c r="H27" s="23"/>
      <c r="I27" s="24"/>
      <c r="J27" s="28"/>
      <c r="K27" s="15"/>
      <c r="M27" s="15"/>
      <c r="N27" s="28"/>
      <c r="O27" s="24"/>
      <c r="P27" s="23"/>
      <c r="Q27" s="18"/>
      <c r="R27" s="17"/>
      <c r="S27" s="16"/>
      <c r="T27" s="29"/>
      <c r="U27" s="19"/>
      <c r="V27" s="15"/>
      <c r="W27" s="20">
        <v>19</v>
      </c>
    </row>
    <row r="28" spans="1:23" ht="16.5" customHeight="1" x14ac:dyDescent="0.35">
      <c r="A28" s="20">
        <v>20</v>
      </c>
      <c r="B28" s="15"/>
      <c r="C28" s="19"/>
      <c r="D28" s="22"/>
      <c r="E28" s="16"/>
      <c r="F28" s="17"/>
      <c r="G28" s="18"/>
      <c r="H28" s="23"/>
      <c r="I28" s="24"/>
      <c r="J28" s="28"/>
      <c r="K28" s="15"/>
      <c r="M28" s="15"/>
      <c r="N28" s="28"/>
      <c r="O28" s="24"/>
      <c r="P28" s="23"/>
      <c r="Q28" s="18"/>
      <c r="R28" s="17"/>
      <c r="S28" s="16"/>
      <c r="T28" s="29"/>
      <c r="U28" s="19"/>
      <c r="V28" s="15"/>
      <c r="W28" s="20">
        <v>20</v>
      </c>
    </row>
    <row r="29" spans="1:23" x14ac:dyDescent="0.25">
      <c r="B29" t="s">
        <v>50</v>
      </c>
      <c r="C29" t="s">
        <v>30</v>
      </c>
      <c r="E29" t="s">
        <v>31</v>
      </c>
      <c r="M29" t="s">
        <v>32</v>
      </c>
      <c r="T29" t="s">
        <v>33</v>
      </c>
    </row>
    <row r="30" spans="1:23" x14ac:dyDescent="0.25">
      <c r="B30" t="s">
        <v>62</v>
      </c>
    </row>
    <row r="31" spans="1:23" x14ac:dyDescent="0.25">
      <c r="B31" t="s">
        <v>64</v>
      </c>
      <c r="V31" s="43" t="s">
        <v>54</v>
      </c>
    </row>
    <row r="32" spans="1:23" x14ac:dyDescent="0.25">
      <c r="B32" s="43" t="s">
        <v>61</v>
      </c>
      <c r="C32" s="43" t="s">
        <v>60</v>
      </c>
    </row>
  </sheetData>
  <mergeCells count="14">
    <mergeCell ref="J7:N7"/>
    <mergeCell ref="A1:W1"/>
    <mergeCell ref="K2:M2"/>
    <mergeCell ref="A3:B6"/>
    <mergeCell ref="V3:W6"/>
    <mergeCell ref="J5:N5"/>
    <mergeCell ref="J6:K6"/>
    <mergeCell ref="M6:N6"/>
    <mergeCell ref="J4:K4"/>
    <mergeCell ref="L4:N4"/>
    <mergeCell ref="F7:I7"/>
    <mergeCell ref="O7:R7"/>
    <mergeCell ref="P2:S2"/>
    <mergeCell ref="E2:H2"/>
  </mergeCells>
  <hyperlinks>
    <hyperlink ref="M3" r:id="rId1" xr:uid="{80998056-9309-48F1-AD45-D8BE24D85AAB}"/>
    <hyperlink ref="F3" r:id="rId2" xr:uid="{22CA2F52-CE96-44A4-9E1A-3CC8A73DE268}"/>
    <hyperlink ref="F4" r:id="rId3" xr:uid="{112FCFE5-CE3B-4C9B-84C0-46449BD27304}"/>
    <hyperlink ref="V31" r:id="rId4" xr:uid="{58E9A1D2-FC5C-418E-B834-39B5F8D1423E}"/>
    <hyperlink ref="C32" r:id="rId5" xr:uid="{66E601E5-ABFC-482B-BBC9-5653F709D569}"/>
    <hyperlink ref="B32" r:id="rId6" xr:uid="{E7595438-C2B7-4D8D-9C2E-071E14DB31D8}"/>
  </hyperlinks>
  <pageMargins left="0.7" right="0.7" top="0.75" bottom="0.75" header="0.3" footer="0.3"/>
  <pageSetup paperSize="9" orientation="portrait" horizontalDpi="0" verticalDpi="0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2"/>
  <sheetViews>
    <sheetView topLeftCell="A19" zoomScale="85" zoomScaleNormal="85" workbookViewId="0">
      <selection activeCell="B31" sqref="B31"/>
    </sheetView>
  </sheetViews>
  <sheetFormatPr defaultRowHeight="15" x14ac:dyDescent="0.25"/>
  <cols>
    <col min="1" max="1" width="7.5703125" customWidth="1"/>
    <col min="2" max="2" width="23.42578125" customWidth="1"/>
    <col min="3" max="3" width="9.5703125" customWidth="1"/>
    <col min="4" max="4" width="11.42578125" customWidth="1"/>
    <col min="5" max="5" width="3.42578125" customWidth="1"/>
    <col min="6" max="6" width="3.28515625" customWidth="1"/>
    <col min="7" max="8" width="3" customWidth="1"/>
    <col min="9" max="9" width="2.28515625" customWidth="1"/>
    <col min="10" max="10" width="4.28515625" style="12" customWidth="1"/>
    <col min="11" max="11" width="7.28515625" customWidth="1"/>
    <col min="12" max="12" width="5.140625" customWidth="1"/>
    <col min="13" max="13" width="7.140625" customWidth="1"/>
    <col min="14" max="14" width="4.5703125" customWidth="1"/>
    <col min="15" max="15" width="2.7109375" customWidth="1"/>
    <col min="16" max="16" width="2.5703125" customWidth="1"/>
    <col min="17" max="17" width="3.140625" customWidth="1"/>
    <col min="18" max="19" width="3.28515625" customWidth="1"/>
    <col min="20" max="20" width="11.28515625" bestFit="1" customWidth="1"/>
    <col min="21" max="21" width="10.140625" customWidth="1"/>
    <col min="22" max="22" width="23.42578125" customWidth="1"/>
    <col min="23" max="23" width="8" customWidth="1"/>
  </cols>
  <sheetData>
    <row r="1" spans="1:23" ht="39.75" customHeight="1" x14ac:dyDescent="0.7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40.5" customHeight="1" x14ac:dyDescent="0.7">
      <c r="A2" s="13" t="s">
        <v>23</v>
      </c>
      <c r="B2" s="14" t="s">
        <v>21</v>
      </c>
      <c r="C2" s="13"/>
      <c r="D2" s="13"/>
      <c r="E2" s="73">
        <v>55</v>
      </c>
      <c r="F2" s="74"/>
      <c r="G2" s="74"/>
      <c r="H2" s="75"/>
      <c r="J2" s="21"/>
      <c r="K2" s="52" t="s">
        <v>29</v>
      </c>
      <c r="L2" s="53"/>
      <c r="M2" s="54"/>
      <c r="N2" s="21"/>
      <c r="P2" s="73">
        <v>67</v>
      </c>
      <c r="Q2" s="74"/>
      <c r="R2" s="74"/>
      <c r="S2" s="75"/>
      <c r="T2" s="14" t="s">
        <v>24</v>
      </c>
      <c r="U2" s="13"/>
      <c r="V2" s="13"/>
      <c r="W2" s="13"/>
    </row>
    <row r="3" spans="1:23" ht="26.25" customHeight="1" x14ac:dyDescent="0.25">
      <c r="A3" s="55">
        <f>SUM(D9:D28)</f>
        <v>12</v>
      </c>
      <c r="B3" s="56"/>
      <c r="C3" s="31" t="s">
        <v>34</v>
      </c>
      <c r="D3" s="35">
        <v>0</v>
      </c>
      <c r="E3" s="38">
        <f>IF(D3&gt;T3,1,0)</f>
        <v>0</v>
      </c>
      <c r="F3" s="43" t="s">
        <v>60</v>
      </c>
      <c r="L3" s="46">
        <v>2</v>
      </c>
      <c r="M3" s="43" t="s">
        <v>54</v>
      </c>
      <c r="S3" s="38">
        <f>IF(T3&gt;D3,1,0)</f>
        <v>0</v>
      </c>
      <c r="T3" s="47">
        <v>0</v>
      </c>
      <c r="U3" s="32" t="s">
        <v>34</v>
      </c>
      <c r="V3" s="55">
        <f>SUM(T9:T28)</f>
        <v>3</v>
      </c>
      <c r="W3" s="56"/>
    </row>
    <row r="4" spans="1:23" ht="26.25" customHeight="1" x14ac:dyDescent="0.35">
      <c r="A4" s="57"/>
      <c r="B4" s="58"/>
      <c r="C4" s="31" t="s">
        <v>35</v>
      </c>
      <c r="D4" s="36">
        <v>0</v>
      </c>
      <c r="E4" s="39">
        <f>IF(D4&gt;T4,1,0)</f>
        <v>0</v>
      </c>
      <c r="F4" s="43" t="s">
        <v>61</v>
      </c>
      <c r="J4" s="66" t="s">
        <v>27</v>
      </c>
      <c r="K4" s="67"/>
      <c r="L4" s="68">
        <v>0.6875</v>
      </c>
      <c r="M4" s="68"/>
      <c r="N4" s="69"/>
      <c r="S4" s="39">
        <f>IF(T4&gt;D4,1,0)</f>
        <v>0</v>
      </c>
      <c r="T4" s="47">
        <v>0</v>
      </c>
      <c r="U4" s="32" t="s">
        <v>35</v>
      </c>
      <c r="V4" s="57"/>
      <c r="W4" s="58"/>
    </row>
    <row r="5" spans="1:23" ht="26.25" customHeight="1" x14ac:dyDescent="0.35">
      <c r="A5" s="57"/>
      <c r="B5" s="58"/>
      <c r="C5" s="31" t="s">
        <v>36</v>
      </c>
      <c r="D5" s="37">
        <v>3</v>
      </c>
      <c r="E5" s="39">
        <f>IF(D5&gt;T5,1,0)</f>
        <v>0</v>
      </c>
      <c r="J5" s="61" t="s">
        <v>37</v>
      </c>
      <c r="K5" s="62"/>
      <c r="L5" s="62"/>
      <c r="M5" s="62"/>
      <c r="N5" s="63"/>
      <c r="S5" s="39">
        <f>IF(T5&gt;D5,1,0)</f>
        <v>1</v>
      </c>
      <c r="T5" s="47">
        <v>5</v>
      </c>
      <c r="U5" s="32" t="s">
        <v>36</v>
      </c>
      <c r="V5" s="57"/>
      <c r="W5" s="58"/>
    </row>
    <row r="6" spans="1:23" ht="26.25" customHeight="1" x14ac:dyDescent="0.55000000000000004">
      <c r="A6" s="59"/>
      <c r="B6" s="60"/>
      <c r="C6" s="31" t="s">
        <v>56</v>
      </c>
      <c r="D6" s="37">
        <v>0</v>
      </c>
      <c r="E6" s="39">
        <f>IF(D6&gt;T6,1,0)</f>
        <v>0</v>
      </c>
      <c r="J6" s="64">
        <f>E3+E4+E5+E6+E7</f>
        <v>0</v>
      </c>
      <c r="K6" s="65"/>
      <c r="L6" s="33"/>
      <c r="M6" s="64">
        <f>S3+S4+S5+S6+S7</f>
        <v>2</v>
      </c>
      <c r="N6" s="65"/>
      <c r="S6" s="39">
        <f>IF(T6&gt;D6,1,0)</f>
        <v>0</v>
      </c>
      <c r="T6" s="47">
        <v>0</v>
      </c>
      <c r="U6" s="32" t="s">
        <v>56</v>
      </c>
      <c r="V6" s="59"/>
      <c r="W6" s="60"/>
    </row>
    <row r="7" spans="1:23" ht="28.5" customHeight="1" x14ac:dyDescent="0.4">
      <c r="A7" t="s">
        <v>28</v>
      </c>
      <c r="B7" s="30">
        <f ca="1">TODAY()</f>
        <v>44109</v>
      </c>
      <c r="C7" s="31" t="s">
        <v>57</v>
      </c>
      <c r="D7" s="37">
        <v>1</v>
      </c>
      <c r="E7" s="45">
        <f>IF(D7&gt;T7,1,0)</f>
        <v>0</v>
      </c>
      <c r="F7" s="70" t="s">
        <v>18</v>
      </c>
      <c r="G7" s="71"/>
      <c r="H7" s="71"/>
      <c r="I7" s="72"/>
      <c r="J7" s="48" t="s">
        <v>59</v>
      </c>
      <c r="K7" s="49"/>
      <c r="L7" s="49"/>
      <c r="M7" s="49"/>
      <c r="N7" s="50"/>
      <c r="O7" s="70" t="s">
        <v>18</v>
      </c>
      <c r="P7" s="71"/>
      <c r="Q7" s="71"/>
      <c r="R7" s="71"/>
      <c r="S7" s="40">
        <f>IF(T7&gt;D7,1,0)</f>
        <v>1</v>
      </c>
      <c r="T7" s="47">
        <v>3</v>
      </c>
      <c r="U7" s="32" t="s">
        <v>57</v>
      </c>
      <c r="V7" s="42" t="s">
        <v>53</v>
      </c>
      <c r="W7" s="41">
        <f ca="1">NOW()</f>
        <v>44109.914490509262</v>
      </c>
    </row>
    <row r="8" spans="1:23" x14ac:dyDescent="0.25">
      <c r="A8" s="15" t="s">
        <v>26</v>
      </c>
      <c r="B8" s="15" t="s">
        <v>17</v>
      </c>
      <c r="C8" s="15" t="s">
        <v>19</v>
      </c>
      <c r="D8" s="15" t="s">
        <v>16</v>
      </c>
      <c r="E8" s="16">
        <v>1</v>
      </c>
      <c r="F8" s="17">
        <v>2</v>
      </c>
      <c r="G8" s="18">
        <v>3</v>
      </c>
      <c r="H8" s="27">
        <v>4</v>
      </c>
      <c r="I8" s="26">
        <v>5</v>
      </c>
      <c r="J8" s="25" t="s">
        <v>25</v>
      </c>
      <c r="K8" s="15" t="s">
        <v>63</v>
      </c>
      <c r="M8" s="15" t="s">
        <v>63</v>
      </c>
      <c r="N8" s="25" t="s">
        <v>25</v>
      </c>
      <c r="O8" s="26">
        <v>5</v>
      </c>
      <c r="P8" s="27">
        <v>4</v>
      </c>
      <c r="Q8" s="18">
        <v>3</v>
      </c>
      <c r="R8" s="17">
        <v>2</v>
      </c>
      <c r="S8" s="44">
        <v>1</v>
      </c>
      <c r="T8" s="15" t="s">
        <v>16</v>
      </c>
      <c r="U8" s="15" t="s">
        <v>19</v>
      </c>
      <c r="V8" s="15" t="s">
        <v>20</v>
      </c>
      <c r="W8" s="15" t="s">
        <v>26</v>
      </c>
    </row>
    <row r="9" spans="1:23" ht="16.5" customHeight="1" x14ac:dyDescent="0.35">
      <c r="A9" s="20">
        <v>1</v>
      </c>
      <c r="B9" s="15"/>
      <c r="C9" s="19" t="s">
        <v>49</v>
      </c>
      <c r="D9" s="29"/>
      <c r="E9" s="16" t="s">
        <v>22</v>
      </c>
      <c r="F9" s="17"/>
      <c r="G9" s="18"/>
      <c r="H9" s="23"/>
      <c r="I9" s="24"/>
      <c r="J9" s="28"/>
      <c r="K9" s="15"/>
      <c r="M9" s="15"/>
      <c r="N9" s="28"/>
      <c r="O9" s="24"/>
      <c r="P9" s="23"/>
      <c r="Q9" s="18"/>
      <c r="R9" s="17"/>
      <c r="S9" s="16"/>
      <c r="T9" s="29">
        <v>2</v>
      </c>
      <c r="U9" s="19" t="s">
        <v>49</v>
      </c>
      <c r="V9" s="15"/>
      <c r="W9" s="20">
        <v>1</v>
      </c>
    </row>
    <row r="10" spans="1:23" ht="16.5" customHeight="1" x14ac:dyDescent="0.35">
      <c r="A10" s="20">
        <v>2</v>
      </c>
      <c r="B10" s="15"/>
      <c r="C10" s="19" t="s">
        <v>49</v>
      </c>
      <c r="D10" s="29">
        <v>3</v>
      </c>
      <c r="E10" s="16"/>
      <c r="F10" s="17"/>
      <c r="G10" s="18"/>
      <c r="H10" s="23"/>
      <c r="I10" s="24"/>
      <c r="J10" s="28"/>
      <c r="K10" s="15"/>
      <c r="M10" s="15"/>
      <c r="N10" s="28"/>
      <c r="O10" s="24"/>
      <c r="P10" s="23"/>
      <c r="Q10" s="18"/>
      <c r="R10" s="17"/>
      <c r="S10" s="16"/>
      <c r="T10" s="29"/>
      <c r="U10" s="19"/>
      <c r="V10" s="15"/>
      <c r="W10" s="20">
        <v>2</v>
      </c>
    </row>
    <row r="11" spans="1:23" ht="16.5" customHeight="1" x14ac:dyDescent="0.35">
      <c r="A11" s="20">
        <v>3</v>
      </c>
      <c r="B11" s="15"/>
      <c r="C11" s="19" t="s">
        <v>49</v>
      </c>
      <c r="D11" s="29">
        <v>1</v>
      </c>
      <c r="E11" s="16"/>
      <c r="F11" s="17"/>
      <c r="G11" s="18"/>
      <c r="H11" s="23"/>
      <c r="I11" s="24"/>
      <c r="J11" s="28"/>
      <c r="K11" s="15"/>
      <c r="M11" s="15"/>
      <c r="N11" s="28"/>
      <c r="O11" s="24"/>
      <c r="P11" s="23"/>
      <c r="Q11" s="18"/>
      <c r="R11" s="17"/>
      <c r="S11" s="16"/>
      <c r="T11" s="29"/>
      <c r="U11" s="19" t="s">
        <v>49</v>
      </c>
      <c r="V11" s="15"/>
      <c r="W11" s="20">
        <v>3</v>
      </c>
    </row>
    <row r="12" spans="1:23" ht="16.5" customHeight="1" x14ac:dyDescent="0.35">
      <c r="A12" s="20">
        <v>4</v>
      </c>
      <c r="B12" s="15"/>
      <c r="C12" s="19"/>
      <c r="D12" s="29">
        <v>4</v>
      </c>
      <c r="E12" s="16"/>
      <c r="F12" s="17"/>
      <c r="G12" s="18"/>
      <c r="H12" s="23"/>
      <c r="I12" s="24"/>
      <c r="J12" s="28"/>
      <c r="K12" s="15"/>
      <c r="M12" s="15"/>
      <c r="N12" s="28"/>
      <c r="O12" s="24"/>
      <c r="P12" s="23"/>
      <c r="Q12" s="18"/>
      <c r="R12" s="17"/>
      <c r="S12" s="16"/>
      <c r="T12" s="29"/>
      <c r="U12" s="19" t="s">
        <v>49</v>
      </c>
      <c r="V12" s="15"/>
      <c r="W12" s="20">
        <v>4</v>
      </c>
    </row>
    <row r="13" spans="1:23" ht="16.5" customHeight="1" x14ac:dyDescent="0.35">
      <c r="A13" s="20">
        <v>5</v>
      </c>
      <c r="B13" s="15"/>
      <c r="C13" s="19"/>
      <c r="D13" s="29">
        <v>2</v>
      </c>
      <c r="E13" s="16"/>
      <c r="F13" s="17"/>
      <c r="G13" s="18"/>
      <c r="H13" s="23"/>
      <c r="I13" s="24"/>
      <c r="J13" s="28"/>
      <c r="K13" s="15"/>
      <c r="M13" s="15"/>
      <c r="N13" s="28"/>
      <c r="O13" s="24"/>
      <c r="P13" s="23"/>
      <c r="Q13" s="18"/>
      <c r="R13" s="17"/>
      <c r="S13" s="16"/>
      <c r="T13" s="29"/>
      <c r="U13" s="19"/>
      <c r="V13" s="15"/>
      <c r="W13" s="20">
        <v>5</v>
      </c>
    </row>
    <row r="14" spans="1:23" ht="16.5" customHeight="1" x14ac:dyDescent="0.35">
      <c r="A14" s="20">
        <v>6</v>
      </c>
      <c r="B14" s="15"/>
      <c r="C14" s="19"/>
      <c r="D14" s="29">
        <v>2</v>
      </c>
      <c r="E14" s="16"/>
      <c r="F14" s="17"/>
      <c r="G14" s="18"/>
      <c r="H14" s="23"/>
      <c r="I14" s="24"/>
      <c r="J14" s="28"/>
      <c r="K14" s="15"/>
      <c r="M14" s="15"/>
      <c r="N14" s="28"/>
      <c r="O14" s="24"/>
      <c r="P14" s="23"/>
      <c r="Q14" s="18"/>
      <c r="R14" s="17"/>
      <c r="S14" s="16"/>
      <c r="T14" s="29"/>
      <c r="U14" s="19"/>
      <c r="V14" s="15"/>
      <c r="W14" s="20">
        <v>6</v>
      </c>
    </row>
    <row r="15" spans="1:23" ht="16.5" customHeight="1" x14ac:dyDescent="0.35">
      <c r="A15" s="20">
        <v>7</v>
      </c>
      <c r="B15" s="15"/>
      <c r="C15" s="19"/>
      <c r="D15" s="29"/>
      <c r="E15" s="16"/>
      <c r="F15" s="17"/>
      <c r="G15" s="18"/>
      <c r="H15" s="23"/>
      <c r="I15" s="24"/>
      <c r="J15" s="28"/>
      <c r="K15" s="15"/>
      <c r="M15" s="15"/>
      <c r="N15" s="28"/>
      <c r="O15" s="24"/>
      <c r="P15" s="23"/>
      <c r="Q15" s="18"/>
      <c r="R15" s="17"/>
      <c r="S15" s="16"/>
      <c r="T15" s="29"/>
      <c r="U15" s="19" t="s">
        <v>49</v>
      </c>
      <c r="V15" s="15"/>
      <c r="W15" s="20">
        <v>7</v>
      </c>
    </row>
    <row r="16" spans="1:23" ht="16.5" customHeight="1" x14ac:dyDescent="0.35">
      <c r="A16" s="20">
        <v>8</v>
      </c>
      <c r="B16" s="15"/>
      <c r="C16" s="19"/>
      <c r="D16" s="29">
        <v>0</v>
      </c>
      <c r="E16" s="16"/>
      <c r="F16" s="17"/>
      <c r="G16" s="18"/>
      <c r="H16" s="23"/>
      <c r="I16" s="24"/>
      <c r="J16" s="28"/>
      <c r="K16" s="15"/>
      <c r="M16" s="15"/>
      <c r="N16" s="28"/>
      <c r="O16" s="24"/>
      <c r="P16" s="23"/>
      <c r="Q16" s="18"/>
      <c r="R16" s="17"/>
      <c r="S16" s="16"/>
      <c r="T16" s="29">
        <v>1</v>
      </c>
      <c r="U16" s="19" t="s">
        <v>49</v>
      </c>
      <c r="V16" s="15"/>
      <c r="W16" s="20">
        <v>8</v>
      </c>
    </row>
    <row r="17" spans="1:23" ht="16.5" customHeight="1" x14ac:dyDescent="0.35">
      <c r="A17" s="20">
        <v>9</v>
      </c>
      <c r="B17" s="15"/>
      <c r="C17" s="19" t="s">
        <v>49</v>
      </c>
      <c r="D17" s="29"/>
      <c r="E17" s="16"/>
      <c r="F17" s="17"/>
      <c r="G17" s="18"/>
      <c r="H17" s="23"/>
      <c r="I17" s="24"/>
      <c r="J17" s="28"/>
      <c r="K17" s="15"/>
      <c r="M17" s="15"/>
      <c r="N17" s="28"/>
      <c r="O17" s="24"/>
      <c r="P17" s="23"/>
      <c r="Q17" s="18"/>
      <c r="R17" s="17"/>
      <c r="S17" s="16"/>
      <c r="T17" s="29"/>
      <c r="U17" s="19"/>
      <c r="V17" s="15"/>
      <c r="W17" s="20">
        <v>9</v>
      </c>
    </row>
    <row r="18" spans="1:23" ht="16.5" customHeight="1" x14ac:dyDescent="0.35">
      <c r="A18" s="20">
        <v>10</v>
      </c>
      <c r="B18" s="15"/>
      <c r="C18" s="19"/>
      <c r="D18" s="29"/>
      <c r="E18" s="16"/>
      <c r="F18" s="17"/>
      <c r="G18" s="18"/>
      <c r="H18" s="23"/>
      <c r="I18" s="24"/>
      <c r="J18" s="28"/>
      <c r="K18" s="15"/>
      <c r="M18" s="15"/>
      <c r="N18" s="28"/>
      <c r="O18" s="24"/>
      <c r="P18" s="23"/>
      <c r="Q18" s="18"/>
      <c r="R18" s="17"/>
      <c r="S18" s="16"/>
      <c r="T18" s="29"/>
      <c r="U18" s="19"/>
      <c r="V18" s="15"/>
      <c r="W18" s="20">
        <v>10</v>
      </c>
    </row>
    <row r="19" spans="1:23" ht="16.5" customHeight="1" x14ac:dyDescent="0.35">
      <c r="A19" s="20">
        <v>11</v>
      </c>
      <c r="B19" s="15"/>
      <c r="C19" s="19" t="s">
        <v>49</v>
      </c>
      <c r="D19" s="29"/>
      <c r="E19" s="16"/>
      <c r="F19" s="17"/>
      <c r="G19" s="18"/>
      <c r="H19" s="23"/>
      <c r="I19" s="24"/>
      <c r="J19" s="28"/>
      <c r="K19" s="15"/>
      <c r="M19" s="15"/>
      <c r="N19" s="28"/>
      <c r="O19" s="24"/>
      <c r="P19" s="23"/>
      <c r="Q19" s="18"/>
      <c r="R19" s="17"/>
      <c r="S19" s="16"/>
      <c r="T19" s="29"/>
      <c r="U19" s="19"/>
      <c r="V19" s="15"/>
      <c r="W19" s="20">
        <v>11</v>
      </c>
    </row>
    <row r="20" spans="1:23" ht="16.5" customHeight="1" x14ac:dyDescent="0.35">
      <c r="A20" s="20">
        <v>12</v>
      </c>
      <c r="B20" s="15"/>
      <c r="C20" s="19"/>
      <c r="D20" s="29"/>
      <c r="E20" s="16"/>
      <c r="F20" s="17"/>
      <c r="G20" s="18"/>
      <c r="H20" s="23"/>
      <c r="I20" s="24"/>
      <c r="J20" s="28"/>
      <c r="K20" s="15"/>
      <c r="M20" s="15"/>
      <c r="N20" s="28"/>
      <c r="O20" s="24"/>
      <c r="P20" s="23"/>
      <c r="Q20" s="18"/>
      <c r="R20" s="17"/>
      <c r="S20" s="16"/>
      <c r="T20" s="29"/>
      <c r="U20" s="19"/>
      <c r="V20" s="15"/>
      <c r="W20" s="20">
        <v>12</v>
      </c>
    </row>
    <row r="21" spans="1:23" ht="16.5" customHeight="1" x14ac:dyDescent="0.35">
      <c r="A21" s="20">
        <v>13</v>
      </c>
      <c r="B21" s="15"/>
      <c r="C21" s="19"/>
      <c r="D21" s="29"/>
      <c r="E21" s="16"/>
      <c r="F21" s="17"/>
      <c r="G21" s="18"/>
      <c r="H21" s="23"/>
      <c r="I21" s="24"/>
      <c r="J21" s="28"/>
      <c r="K21" s="15"/>
      <c r="M21" s="15"/>
      <c r="N21" s="28"/>
      <c r="O21" s="24"/>
      <c r="P21" s="23"/>
      <c r="Q21" s="18"/>
      <c r="R21" s="17"/>
      <c r="S21" s="16"/>
      <c r="T21" s="29"/>
      <c r="U21" s="19"/>
      <c r="V21" s="15"/>
      <c r="W21" s="20">
        <v>13</v>
      </c>
    </row>
    <row r="22" spans="1:23" ht="16.5" customHeight="1" x14ac:dyDescent="0.35">
      <c r="A22" s="20">
        <v>14</v>
      </c>
      <c r="B22" s="15"/>
      <c r="C22" s="19"/>
      <c r="D22" s="29"/>
      <c r="E22" s="16"/>
      <c r="F22" s="17"/>
      <c r="G22" s="18"/>
      <c r="H22" s="23"/>
      <c r="I22" s="24"/>
      <c r="J22" s="28"/>
      <c r="K22" s="15"/>
      <c r="M22" s="15"/>
      <c r="N22" s="28"/>
      <c r="O22" s="24"/>
      <c r="P22" s="23"/>
      <c r="Q22" s="18"/>
      <c r="R22" s="17"/>
      <c r="S22" s="16"/>
      <c r="T22" s="29"/>
      <c r="U22" s="19"/>
      <c r="V22" s="15"/>
      <c r="W22" s="20">
        <v>14</v>
      </c>
    </row>
    <row r="23" spans="1:23" ht="16.5" customHeight="1" x14ac:dyDescent="0.35">
      <c r="A23" s="20">
        <v>15</v>
      </c>
      <c r="B23" s="15"/>
      <c r="C23" s="19"/>
      <c r="D23" s="29"/>
      <c r="E23" s="16"/>
      <c r="F23" s="17"/>
      <c r="G23" s="18"/>
      <c r="H23" s="23"/>
      <c r="I23" s="24"/>
      <c r="J23" s="28"/>
      <c r="K23" s="15"/>
      <c r="M23" s="15"/>
      <c r="N23" s="28"/>
      <c r="O23" s="24"/>
      <c r="P23" s="23"/>
      <c r="Q23" s="18"/>
      <c r="R23" s="17"/>
      <c r="S23" s="16"/>
      <c r="T23" s="29"/>
      <c r="U23" s="19"/>
      <c r="V23" s="15"/>
      <c r="W23" s="20">
        <v>15</v>
      </c>
    </row>
    <row r="24" spans="1:23" ht="16.5" customHeight="1" x14ac:dyDescent="0.35">
      <c r="A24" s="20">
        <v>16</v>
      </c>
      <c r="B24" s="15"/>
      <c r="C24" s="19"/>
      <c r="D24" s="29"/>
      <c r="E24" s="16"/>
      <c r="F24" s="17"/>
      <c r="G24" s="18"/>
      <c r="H24" s="23"/>
      <c r="I24" s="24"/>
      <c r="J24" s="28"/>
      <c r="K24" s="15"/>
      <c r="M24" s="15"/>
      <c r="N24" s="28"/>
      <c r="O24" s="24"/>
      <c r="P24" s="23"/>
      <c r="Q24" s="18"/>
      <c r="R24" s="17"/>
      <c r="S24" s="16"/>
      <c r="T24" s="29"/>
      <c r="U24" s="19"/>
      <c r="V24" s="15"/>
      <c r="W24" s="20">
        <v>16</v>
      </c>
    </row>
    <row r="25" spans="1:23" ht="16.5" customHeight="1" x14ac:dyDescent="0.35">
      <c r="A25" s="20">
        <v>17</v>
      </c>
      <c r="B25" s="15"/>
      <c r="C25" s="19"/>
      <c r="D25" s="29"/>
      <c r="E25" s="16"/>
      <c r="F25" s="17"/>
      <c r="G25" s="18"/>
      <c r="H25" s="23"/>
      <c r="I25" s="24"/>
      <c r="J25" s="28"/>
      <c r="K25" s="15"/>
      <c r="M25" s="15"/>
      <c r="N25" s="28"/>
      <c r="O25" s="24"/>
      <c r="P25" s="23"/>
      <c r="Q25" s="18"/>
      <c r="R25" s="17"/>
      <c r="S25" s="16"/>
      <c r="T25" s="29"/>
      <c r="U25" s="19"/>
      <c r="V25" s="15"/>
      <c r="W25" s="20">
        <v>17</v>
      </c>
    </row>
    <row r="26" spans="1:23" ht="16.5" customHeight="1" x14ac:dyDescent="0.35">
      <c r="A26" s="20">
        <v>18</v>
      </c>
      <c r="B26" s="15"/>
      <c r="C26" s="19"/>
      <c r="D26" s="29"/>
      <c r="E26" s="16"/>
      <c r="F26" s="17"/>
      <c r="G26" s="18"/>
      <c r="H26" s="23"/>
      <c r="I26" s="24"/>
      <c r="J26" s="28"/>
      <c r="K26" s="15"/>
      <c r="M26" s="15"/>
      <c r="N26" s="28"/>
      <c r="O26" s="24"/>
      <c r="P26" s="23"/>
      <c r="Q26" s="18"/>
      <c r="R26" s="17"/>
      <c r="S26" s="16"/>
      <c r="T26" s="29"/>
      <c r="U26" s="19"/>
      <c r="V26" s="15"/>
      <c r="W26" s="20">
        <v>18</v>
      </c>
    </row>
    <row r="27" spans="1:23" ht="16.5" customHeight="1" x14ac:dyDescent="0.35">
      <c r="A27" s="20">
        <v>19</v>
      </c>
      <c r="B27" s="15"/>
      <c r="C27" s="19"/>
      <c r="D27" s="29"/>
      <c r="E27" s="16"/>
      <c r="F27" s="17"/>
      <c r="G27" s="18"/>
      <c r="H27" s="23"/>
      <c r="I27" s="24"/>
      <c r="J27" s="28"/>
      <c r="K27" s="15"/>
      <c r="M27" s="15"/>
      <c r="N27" s="28"/>
      <c r="O27" s="24"/>
      <c r="P27" s="23"/>
      <c r="Q27" s="18"/>
      <c r="R27" s="17"/>
      <c r="S27" s="16"/>
      <c r="T27" s="29"/>
      <c r="U27" s="19"/>
      <c r="V27" s="15"/>
      <c r="W27" s="20">
        <v>19</v>
      </c>
    </row>
    <row r="28" spans="1:23" ht="16.5" customHeight="1" x14ac:dyDescent="0.35">
      <c r="A28" s="20">
        <v>20</v>
      </c>
      <c r="B28" s="15"/>
      <c r="C28" s="19"/>
      <c r="D28" s="22"/>
      <c r="E28" s="16"/>
      <c r="F28" s="17"/>
      <c r="G28" s="18"/>
      <c r="H28" s="23"/>
      <c r="I28" s="24"/>
      <c r="J28" s="28"/>
      <c r="K28" s="15"/>
      <c r="M28" s="15"/>
      <c r="N28" s="28"/>
      <c r="O28" s="24"/>
      <c r="P28" s="23"/>
      <c r="Q28" s="18"/>
      <c r="R28" s="17"/>
      <c r="S28" s="16"/>
      <c r="T28" s="29"/>
      <c r="U28" s="19"/>
      <c r="V28" s="15"/>
      <c r="W28" s="20">
        <v>20</v>
      </c>
    </row>
    <row r="29" spans="1:23" x14ac:dyDescent="0.25">
      <c r="B29" t="s">
        <v>50</v>
      </c>
      <c r="C29" t="s">
        <v>30</v>
      </c>
      <c r="E29" t="s">
        <v>31</v>
      </c>
      <c r="M29" t="s">
        <v>32</v>
      </c>
      <c r="T29" t="s">
        <v>33</v>
      </c>
    </row>
    <row r="30" spans="1:23" x14ac:dyDescent="0.25">
      <c r="B30" t="s">
        <v>62</v>
      </c>
    </row>
    <row r="31" spans="1:23" x14ac:dyDescent="0.25">
      <c r="B31" t="s">
        <v>64</v>
      </c>
      <c r="V31" s="43" t="s">
        <v>54</v>
      </c>
    </row>
    <row r="32" spans="1:23" x14ac:dyDescent="0.25">
      <c r="B32" s="43" t="s">
        <v>61</v>
      </c>
      <c r="C32" s="43" t="s">
        <v>60</v>
      </c>
    </row>
  </sheetData>
  <mergeCells count="14">
    <mergeCell ref="A1:W1"/>
    <mergeCell ref="K2:M2"/>
    <mergeCell ref="J7:N7"/>
    <mergeCell ref="A3:B6"/>
    <mergeCell ref="V3:W6"/>
    <mergeCell ref="J5:N5"/>
    <mergeCell ref="J6:K6"/>
    <mergeCell ref="M6:N6"/>
    <mergeCell ref="J4:K4"/>
    <mergeCell ref="L4:N4"/>
    <mergeCell ref="F7:I7"/>
    <mergeCell ref="O7:R7"/>
    <mergeCell ref="E2:H2"/>
    <mergeCell ref="P2:S2"/>
  </mergeCells>
  <hyperlinks>
    <hyperlink ref="M3" r:id="rId1" xr:uid="{25F3EA5D-F387-4F2B-83DF-FF8D58836A99}"/>
    <hyperlink ref="F3" r:id="rId2" xr:uid="{02665725-27A5-4CBE-AB4F-FD58B0747106}"/>
    <hyperlink ref="F4" r:id="rId3" xr:uid="{D07D3E5D-7F17-419F-AE16-78E50BCBD19B}"/>
    <hyperlink ref="V31" r:id="rId4" xr:uid="{F55C611F-3D2F-4550-9566-2F6C2BE587E9}"/>
    <hyperlink ref="C32" r:id="rId5" xr:uid="{9C26AB2E-0364-40A6-A424-28E51F8BAA86}"/>
    <hyperlink ref="B32" r:id="rId6" xr:uid="{7B557CAA-4DF3-487B-B265-CBD090D685C2}"/>
  </hyperlinks>
  <pageMargins left="0.7" right="0.7" top="0.75" bottom="0.75" header="0.3" footer="0.3"/>
  <pageSetup paperSize="9" orientation="portrait" horizontalDpi="0" verticalDpi="0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B312D-1822-4541-A8AB-9B3270ED49DB}">
  <dimension ref="A1:W32"/>
  <sheetViews>
    <sheetView topLeftCell="A19" zoomScale="85" zoomScaleNormal="85" workbookViewId="0">
      <selection activeCell="B31" sqref="B31"/>
    </sheetView>
  </sheetViews>
  <sheetFormatPr defaultRowHeight="15" x14ac:dyDescent="0.25"/>
  <cols>
    <col min="1" max="1" width="7.5703125" customWidth="1"/>
    <col min="2" max="2" width="23.42578125" customWidth="1"/>
    <col min="3" max="3" width="9.5703125" customWidth="1"/>
    <col min="4" max="4" width="11.42578125" customWidth="1"/>
    <col min="5" max="5" width="3.42578125" customWidth="1"/>
    <col min="6" max="6" width="3.28515625" customWidth="1"/>
    <col min="7" max="8" width="3" customWidth="1"/>
    <col min="9" max="9" width="2.28515625" customWidth="1"/>
    <col min="10" max="10" width="4.28515625" style="12" customWidth="1"/>
    <col min="11" max="11" width="7" customWidth="1"/>
    <col min="12" max="12" width="5.140625" customWidth="1"/>
    <col min="13" max="13" width="6.7109375" customWidth="1"/>
    <col min="14" max="14" width="4.42578125" customWidth="1"/>
    <col min="15" max="15" width="2.7109375" customWidth="1"/>
    <col min="16" max="16" width="2.5703125" customWidth="1"/>
    <col min="17" max="17" width="3.140625" customWidth="1"/>
    <col min="18" max="19" width="3.28515625" customWidth="1"/>
    <col min="20" max="20" width="11.28515625" bestFit="1" customWidth="1"/>
    <col min="21" max="21" width="10.140625" customWidth="1"/>
    <col min="22" max="22" width="23.42578125" customWidth="1"/>
    <col min="23" max="23" width="8" customWidth="1"/>
  </cols>
  <sheetData>
    <row r="1" spans="1:23" ht="39.75" customHeight="1" x14ac:dyDescent="0.7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40.5" customHeight="1" x14ac:dyDescent="0.7">
      <c r="A2" s="13" t="s">
        <v>23</v>
      </c>
      <c r="B2" s="14" t="s">
        <v>21</v>
      </c>
      <c r="C2" s="13"/>
      <c r="D2" s="13"/>
      <c r="E2" s="73">
        <v>10</v>
      </c>
      <c r="F2" s="74"/>
      <c r="G2" s="74"/>
      <c r="H2" s="75"/>
      <c r="J2" s="21"/>
      <c r="K2" s="52" t="s">
        <v>29</v>
      </c>
      <c r="L2" s="53"/>
      <c r="M2" s="54"/>
      <c r="N2" s="21"/>
      <c r="P2" s="73">
        <v>16</v>
      </c>
      <c r="Q2" s="74"/>
      <c r="R2" s="74"/>
      <c r="S2" s="75"/>
      <c r="T2" s="14" t="s">
        <v>24</v>
      </c>
      <c r="U2" s="13"/>
      <c r="V2" s="13"/>
      <c r="W2" s="13"/>
    </row>
    <row r="3" spans="1:23" ht="26.25" customHeight="1" x14ac:dyDescent="0.25">
      <c r="A3" s="55">
        <f>SUM(D9:D28)</f>
        <v>12</v>
      </c>
      <c r="B3" s="56"/>
      <c r="C3" s="31" t="s">
        <v>34</v>
      </c>
      <c r="D3" s="35">
        <v>0</v>
      </c>
      <c r="E3" s="38">
        <f>IF(D3&gt;T3,1,0)</f>
        <v>0</v>
      </c>
      <c r="F3" s="43" t="s">
        <v>60</v>
      </c>
      <c r="L3" s="46">
        <v>2</v>
      </c>
      <c r="M3" s="43" t="s">
        <v>54</v>
      </c>
      <c r="S3" s="38">
        <f>IF(T3&gt;D3,1,0)</f>
        <v>0</v>
      </c>
      <c r="T3" s="47">
        <v>0</v>
      </c>
      <c r="U3" s="32" t="s">
        <v>34</v>
      </c>
      <c r="V3" s="55">
        <f>SUM(T9:T28)</f>
        <v>3</v>
      </c>
      <c r="W3" s="56"/>
    </row>
    <row r="4" spans="1:23" ht="26.25" customHeight="1" x14ac:dyDescent="0.35">
      <c r="A4" s="57"/>
      <c r="B4" s="58"/>
      <c r="C4" s="31" t="s">
        <v>35</v>
      </c>
      <c r="D4" s="36">
        <v>0</v>
      </c>
      <c r="E4" s="39">
        <f>IF(D4&gt;T4,1,0)</f>
        <v>0</v>
      </c>
      <c r="F4" s="43" t="s">
        <v>61</v>
      </c>
      <c r="J4" s="66" t="s">
        <v>27</v>
      </c>
      <c r="K4" s="67"/>
      <c r="L4" s="68">
        <v>0.6875</v>
      </c>
      <c r="M4" s="68"/>
      <c r="N4" s="69"/>
      <c r="S4" s="39">
        <f>IF(T4&gt;D4,1,0)</f>
        <v>0</v>
      </c>
      <c r="T4" s="47">
        <v>0</v>
      </c>
      <c r="U4" s="32" t="s">
        <v>35</v>
      </c>
      <c r="V4" s="57"/>
      <c r="W4" s="58"/>
    </row>
    <row r="5" spans="1:23" ht="26.25" customHeight="1" x14ac:dyDescent="0.35">
      <c r="A5" s="57"/>
      <c r="B5" s="58"/>
      <c r="C5" s="31" t="s">
        <v>36</v>
      </c>
      <c r="D5" s="37">
        <v>3</v>
      </c>
      <c r="E5" s="39">
        <f>IF(D5&gt;T5,1,0)</f>
        <v>0</v>
      </c>
      <c r="J5" s="61" t="s">
        <v>37</v>
      </c>
      <c r="K5" s="62"/>
      <c r="L5" s="62"/>
      <c r="M5" s="62"/>
      <c r="N5" s="63"/>
      <c r="S5" s="39">
        <f>IF(T5&gt;D5,1,0)</f>
        <v>1</v>
      </c>
      <c r="T5" s="47">
        <v>5</v>
      </c>
      <c r="U5" s="32" t="s">
        <v>36</v>
      </c>
      <c r="V5" s="57"/>
      <c r="W5" s="58"/>
    </row>
    <row r="6" spans="1:23" ht="26.25" customHeight="1" x14ac:dyDescent="0.55000000000000004">
      <c r="A6" s="59"/>
      <c r="B6" s="60"/>
      <c r="C6" s="31" t="s">
        <v>56</v>
      </c>
      <c r="D6" s="37">
        <v>0</v>
      </c>
      <c r="E6" s="39">
        <f>IF(D6&gt;T6,1,0)</f>
        <v>0</v>
      </c>
      <c r="J6" s="64">
        <f>E3+E4+E5+E6+E7</f>
        <v>0</v>
      </c>
      <c r="K6" s="65"/>
      <c r="L6" s="33"/>
      <c r="M6" s="64">
        <f>S3+S4+S5+S6+S7</f>
        <v>1</v>
      </c>
      <c r="N6" s="65"/>
      <c r="S6" s="39">
        <f>IF(T6&gt;D6,1,0)</f>
        <v>0</v>
      </c>
      <c r="T6" s="47">
        <v>0</v>
      </c>
      <c r="U6" s="32" t="s">
        <v>56</v>
      </c>
      <c r="V6" s="59"/>
      <c r="W6" s="60"/>
    </row>
    <row r="7" spans="1:23" ht="28.5" customHeight="1" x14ac:dyDescent="0.4">
      <c r="A7" t="s">
        <v>28</v>
      </c>
      <c r="B7" s="30">
        <f ca="1">TODAY()</f>
        <v>44109</v>
      </c>
      <c r="C7" s="31" t="s">
        <v>57</v>
      </c>
      <c r="D7" s="37">
        <v>0</v>
      </c>
      <c r="E7" s="45">
        <f>IF(D7&gt;T7,1,0)</f>
        <v>0</v>
      </c>
      <c r="F7" s="70" t="s">
        <v>18</v>
      </c>
      <c r="G7" s="71"/>
      <c r="H7" s="71"/>
      <c r="I7" s="72"/>
      <c r="J7" s="48" t="s">
        <v>55</v>
      </c>
      <c r="K7" s="49"/>
      <c r="L7" s="49"/>
      <c r="M7" s="49"/>
      <c r="N7" s="50"/>
      <c r="O7" s="70" t="s">
        <v>18</v>
      </c>
      <c r="P7" s="71"/>
      <c r="Q7" s="71"/>
      <c r="R7" s="71"/>
      <c r="S7" s="40">
        <f>IF(T7&gt;D7,1,0)</f>
        <v>0</v>
      </c>
      <c r="T7" s="47">
        <v>0</v>
      </c>
      <c r="U7" s="32" t="s">
        <v>57</v>
      </c>
      <c r="V7" s="42" t="s">
        <v>53</v>
      </c>
      <c r="W7" s="41">
        <f ca="1">NOW()</f>
        <v>44109.914490509262</v>
      </c>
    </row>
    <row r="8" spans="1:23" x14ac:dyDescent="0.25">
      <c r="A8" s="15" t="s">
        <v>26</v>
      </c>
      <c r="B8" s="15" t="s">
        <v>17</v>
      </c>
      <c r="C8" s="15" t="s">
        <v>19</v>
      </c>
      <c r="D8" s="15" t="s">
        <v>16</v>
      </c>
      <c r="E8" s="16">
        <v>1</v>
      </c>
      <c r="F8" s="17">
        <v>2</v>
      </c>
      <c r="G8" s="18">
        <v>3</v>
      </c>
      <c r="H8" s="27">
        <v>4</v>
      </c>
      <c r="I8" s="26">
        <v>5</v>
      </c>
      <c r="J8" s="25" t="s">
        <v>25</v>
      </c>
      <c r="K8" s="15" t="s">
        <v>63</v>
      </c>
      <c r="M8" s="15" t="s">
        <v>63</v>
      </c>
      <c r="N8" s="25" t="s">
        <v>25</v>
      </c>
      <c r="O8" s="26">
        <v>5</v>
      </c>
      <c r="P8" s="27">
        <v>4</v>
      </c>
      <c r="Q8" s="18">
        <v>3</v>
      </c>
      <c r="R8" s="17">
        <v>2</v>
      </c>
      <c r="S8" s="44">
        <v>1</v>
      </c>
      <c r="T8" s="15" t="s">
        <v>16</v>
      </c>
      <c r="U8" s="15" t="s">
        <v>19</v>
      </c>
      <c r="V8" s="15" t="s">
        <v>20</v>
      </c>
      <c r="W8" s="15" t="s">
        <v>26</v>
      </c>
    </row>
    <row r="9" spans="1:23" ht="16.5" customHeight="1" x14ac:dyDescent="0.35">
      <c r="A9" s="20">
        <v>1</v>
      </c>
      <c r="B9" s="15"/>
      <c r="C9" s="19" t="s">
        <v>49</v>
      </c>
      <c r="D9" s="29"/>
      <c r="E9" s="16" t="s">
        <v>22</v>
      </c>
      <c r="F9" s="17"/>
      <c r="G9" s="18"/>
      <c r="H9" s="23"/>
      <c r="I9" s="24"/>
      <c r="J9" s="28"/>
      <c r="K9" s="15"/>
      <c r="M9" s="15"/>
      <c r="N9" s="28"/>
      <c r="O9" s="24"/>
      <c r="P9" s="23"/>
      <c r="Q9" s="18"/>
      <c r="R9" s="17"/>
      <c r="S9" s="16"/>
      <c r="T9" s="29">
        <v>2</v>
      </c>
      <c r="U9" s="19" t="s">
        <v>49</v>
      </c>
      <c r="W9" s="20">
        <v>1</v>
      </c>
    </row>
    <row r="10" spans="1:23" ht="16.5" customHeight="1" x14ac:dyDescent="0.35">
      <c r="A10" s="20">
        <v>2</v>
      </c>
      <c r="B10" s="15"/>
      <c r="C10" s="19" t="s">
        <v>49</v>
      </c>
      <c r="D10" s="29">
        <v>3</v>
      </c>
      <c r="E10" s="16"/>
      <c r="F10" s="17"/>
      <c r="G10" s="18"/>
      <c r="H10" s="23"/>
      <c r="I10" s="24"/>
      <c r="J10" s="28"/>
      <c r="K10" s="15"/>
      <c r="M10" s="15"/>
      <c r="N10" s="28"/>
      <c r="O10" s="24"/>
      <c r="P10" s="23"/>
      <c r="Q10" s="18"/>
      <c r="R10" s="17"/>
      <c r="S10" s="16"/>
      <c r="T10" s="29"/>
      <c r="U10" s="19"/>
      <c r="V10" s="15"/>
      <c r="W10" s="20">
        <v>2</v>
      </c>
    </row>
    <row r="11" spans="1:23" ht="16.5" customHeight="1" x14ac:dyDescent="0.35">
      <c r="A11" s="20">
        <v>3</v>
      </c>
      <c r="B11" s="15"/>
      <c r="C11" s="19" t="s">
        <v>49</v>
      </c>
      <c r="D11" s="29">
        <v>1</v>
      </c>
      <c r="E11" s="16"/>
      <c r="F11" s="17"/>
      <c r="G11" s="18"/>
      <c r="H11" s="23"/>
      <c r="I11" s="24"/>
      <c r="J11" s="28"/>
      <c r="K11" s="15"/>
      <c r="M11" s="15"/>
      <c r="N11" s="28"/>
      <c r="O11" s="24"/>
      <c r="P11" s="23"/>
      <c r="Q11" s="18"/>
      <c r="R11" s="17"/>
      <c r="S11" s="16"/>
      <c r="T11" s="29"/>
      <c r="U11" s="19" t="s">
        <v>49</v>
      </c>
      <c r="V11" s="15"/>
      <c r="W11" s="20">
        <v>3</v>
      </c>
    </row>
    <row r="12" spans="1:23" ht="16.5" customHeight="1" x14ac:dyDescent="0.35">
      <c r="A12" s="20">
        <v>4</v>
      </c>
      <c r="B12" s="15"/>
      <c r="C12" s="19"/>
      <c r="D12" s="29">
        <v>4</v>
      </c>
      <c r="E12" s="16"/>
      <c r="F12" s="17"/>
      <c r="G12" s="18"/>
      <c r="H12" s="23"/>
      <c r="I12" s="24"/>
      <c r="J12" s="28"/>
      <c r="K12" s="15"/>
      <c r="M12" s="15"/>
      <c r="N12" s="28"/>
      <c r="O12" s="24"/>
      <c r="P12" s="23"/>
      <c r="Q12" s="18"/>
      <c r="R12" s="17"/>
      <c r="S12" s="16"/>
      <c r="T12" s="29"/>
      <c r="U12" s="19" t="s">
        <v>49</v>
      </c>
      <c r="V12" s="15"/>
      <c r="W12" s="20">
        <v>4</v>
      </c>
    </row>
    <row r="13" spans="1:23" ht="16.5" customHeight="1" x14ac:dyDescent="0.35">
      <c r="A13" s="20">
        <v>5</v>
      </c>
      <c r="B13" s="15"/>
      <c r="C13" s="19"/>
      <c r="D13" s="29">
        <v>2</v>
      </c>
      <c r="E13" s="16"/>
      <c r="F13" s="17"/>
      <c r="G13" s="18"/>
      <c r="H13" s="23"/>
      <c r="I13" s="24"/>
      <c r="J13" s="28"/>
      <c r="K13" s="15"/>
      <c r="M13" s="15"/>
      <c r="N13" s="28"/>
      <c r="O13" s="24"/>
      <c r="P13" s="23"/>
      <c r="Q13" s="18"/>
      <c r="R13" s="17"/>
      <c r="S13" s="16"/>
      <c r="T13" s="29"/>
      <c r="U13" s="19"/>
      <c r="V13" s="15"/>
      <c r="W13" s="20">
        <v>5</v>
      </c>
    </row>
    <row r="14" spans="1:23" ht="16.5" customHeight="1" x14ac:dyDescent="0.35">
      <c r="A14" s="20">
        <v>6</v>
      </c>
      <c r="B14" s="15"/>
      <c r="C14" s="19"/>
      <c r="D14" s="29">
        <v>2</v>
      </c>
      <c r="E14" s="16"/>
      <c r="F14" s="17"/>
      <c r="G14" s="18"/>
      <c r="H14" s="23"/>
      <c r="I14" s="24"/>
      <c r="J14" s="28"/>
      <c r="K14" s="15"/>
      <c r="M14" s="15"/>
      <c r="N14" s="28"/>
      <c r="O14" s="24"/>
      <c r="P14" s="23"/>
      <c r="Q14" s="18"/>
      <c r="R14" s="17"/>
      <c r="S14" s="16"/>
      <c r="T14" s="29"/>
      <c r="U14" s="19"/>
      <c r="V14" s="15"/>
      <c r="W14" s="20">
        <v>6</v>
      </c>
    </row>
    <row r="15" spans="1:23" ht="16.5" customHeight="1" x14ac:dyDescent="0.35">
      <c r="A15" s="20">
        <v>7</v>
      </c>
      <c r="B15" s="15"/>
      <c r="C15" s="19"/>
      <c r="D15" s="29"/>
      <c r="E15" s="16"/>
      <c r="F15" s="17"/>
      <c r="G15" s="18"/>
      <c r="H15" s="23"/>
      <c r="I15" s="24"/>
      <c r="J15" s="28"/>
      <c r="K15" s="15"/>
      <c r="M15" s="15"/>
      <c r="N15" s="28"/>
      <c r="O15" s="24"/>
      <c r="P15" s="23"/>
      <c r="Q15" s="18"/>
      <c r="R15" s="17"/>
      <c r="S15" s="16"/>
      <c r="T15" s="29"/>
      <c r="U15" s="19" t="s">
        <v>49</v>
      </c>
      <c r="V15" s="15"/>
      <c r="W15" s="20">
        <v>7</v>
      </c>
    </row>
    <row r="16" spans="1:23" ht="16.5" customHeight="1" x14ac:dyDescent="0.35">
      <c r="A16" s="20">
        <v>8</v>
      </c>
      <c r="B16" s="15"/>
      <c r="C16" s="19"/>
      <c r="D16" s="29">
        <v>0</v>
      </c>
      <c r="E16" s="16"/>
      <c r="F16" s="17"/>
      <c r="G16" s="18"/>
      <c r="H16" s="23"/>
      <c r="I16" s="24"/>
      <c r="J16" s="28"/>
      <c r="K16" s="15"/>
      <c r="M16" s="15"/>
      <c r="N16" s="28"/>
      <c r="O16" s="24"/>
      <c r="P16" s="23"/>
      <c r="Q16" s="18"/>
      <c r="R16" s="17"/>
      <c r="S16" s="16"/>
      <c r="T16" s="29">
        <v>1</v>
      </c>
      <c r="U16" s="19" t="s">
        <v>49</v>
      </c>
      <c r="V16" s="15"/>
      <c r="W16" s="20">
        <v>8</v>
      </c>
    </row>
    <row r="17" spans="1:23" ht="16.5" customHeight="1" x14ac:dyDescent="0.35">
      <c r="A17" s="20">
        <v>9</v>
      </c>
      <c r="B17" s="15"/>
      <c r="C17" s="19" t="s">
        <v>49</v>
      </c>
      <c r="D17" s="29"/>
      <c r="E17" s="16"/>
      <c r="F17" s="17"/>
      <c r="G17" s="18"/>
      <c r="H17" s="23"/>
      <c r="I17" s="24"/>
      <c r="J17" s="28"/>
      <c r="K17" s="15"/>
      <c r="M17" s="15"/>
      <c r="N17" s="28"/>
      <c r="O17" s="24"/>
      <c r="P17" s="23"/>
      <c r="Q17" s="18"/>
      <c r="R17" s="17"/>
      <c r="S17" s="16"/>
      <c r="T17" s="29"/>
      <c r="U17" s="19"/>
      <c r="V17" s="15"/>
      <c r="W17" s="20">
        <v>9</v>
      </c>
    </row>
    <row r="18" spans="1:23" ht="16.5" customHeight="1" x14ac:dyDescent="0.35">
      <c r="A18" s="20">
        <v>10</v>
      </c>
      <c r="B18" s="15"/>
      <c r="C18" s="19"/>
      <c r="D18" s="29"/>
      <c r="E18" s="16"/>
      <c r="F18" s="17"/>
      <c r="G18" s="18"/>
      <c r="H18" s="23"/>
      <c r="I18" s="24"/>
      <c r="J18" s="28"/>
      <c r="K18" s="15"/>
      <c r="M18" s="15"/>
      <c r="N18" s="28"/>
      <c r="O18" s="24"/>
      <c r="P18" s="23"/>
      <c r="Q18" s="18"/>
      <c r="R18" s="17"/>
      <c r="S18" s="16"/>
      <c r="T18" s="29"/>
      <c r="U18" s="19"/>
      <c r="V18" s="15"/>
      <c r="W18" s="20">
        <v>10</v>
      </c>
    </row>
    <row r="19" spans="1:23" ht="16.5" customHeight="1" x14ac:dyDescent="0.35">
      <c r="A19" s="20">
        <v>11</v>
      </c>
      <c r="B19" s="15"/>
      <c r="C19" s="19" t="s">
        <v>49</v>
      </c>
      <c r="D19" s="29"/>
      <c r="E19" s="16"/>
      <c r="F19" s="17"/>
      <c r="G19" s="18"/>
      <c r="H19" s="23"/>
      <c r="I19" s="24"/>
      <c r="J19" s="28"/>
      <c r="K19" s="15"/>
      <c r="M19" s="15"/>
      <c r="N19" s="28"/>
      <c r="O19" s="24"/>
      <c r="P19" s="23"/>
      <c r="Q19" s="18"/>
      <c r="R19" s="17"/>
      <c r="S19" s="16"/>
      <c r="T19" s="29"/>
      <c r="U19" s="19"/>
      <c r="V19" s="15"/>
      <c r="W19" s="20">
        <v>11</v>
      </c>
    </row>
    <row r="20" spans="1:23" ht="16.5" customHeight="1" x14ac:dyDescent="0.35">
      <c r="A20" s="20">
        <v>12</v>
      </c>
      <c r="B20" s="15"/>
      <c r="C20" s="19"/>
      <c r="D20" s="29"/>
      <c r="E20" s="16"/>
      <c r="F20" s="17"/>
      <c r="G20" s="18"/>
      <c r="H20" s="23"/>
      <c r="I20" s="24"/>
      <c r="J20" s="28"/>
      <c r="K20" s="15"/>
      <c r="M20" s="15"/>
      <c r="N20" s="28"/>
      <c r="O20" s="24"/>
      <c r="P20" s="23"/>
      <c r="Q20" s="18"/>
      <c r="R20" s="17"/>
      <c r="S20" s="16"/>
      <c r="T20" s="29"/>
      <c r="U20" s="19"/>
      <c r="V20" s="15"/>
      <c r="W20" s="20">
        <v>12</v>
      </c>
    </row>
    <row r="21" spans="1:23" ht="16.5" customHeight="1" x14ac:dyDescent="0.35">
      <c r="A21" s="20">
        <v>13</v>
      </c>
      <c r="B21" s="15"/>
      <c r="C21" s="19"/>
      <c r="D21" s="29"/>
      <c r="E21" s="16"/>
      <c r="F21" s="17"/>
      <c r="G21" s="18"/>
      <c r="H21" s="23"/>
      <c r="I21" s="24"/>
      <c r="J21" s="28"/>
      <c r="K21" s="15"/>
      <c r="M21" s="15"/>
      <c r="N21" s="28"/>
      <c r="O21" s="24"/>
      <c r="P21" s="23"/>
      <c r="Q21" s="18"/>
      <c r="R21" s="17"/>
      <c r="S21" s="16"/>
      <c r="T21" s="29"/>
      <c r="U21" s="19"/>
      <c r="V21" s="15"/>
      <c r="W21" s="20">
        <v>13</v>
      </c>
    </row>
    <row r="22" spans="1:23" ht="16.5" customHeight="1" x14ac:dyDescent="0.35">
      <c r="A22" s="20">
        <v>14</v>
      </c>
      <c r="B22" s="15"/>
      <c r="C22" s="19"/>
      <c r="D22" s="29"/>
      <c r="E22" s="16"/>
      <c r="F22" s="17"/>
      <c r="G22" s="18"/>
      <c r="H22" s="23"/>
      <c r="I22" s="24"/>
      <c r="J22" s="28"/>
      <c r="K22" s="15"/>
      <c r="M22" s="15"/>
      <c r="N22" s="28"/>
      <c r="O22" s="24"/>
      <c r="P22" s="23"/>
      <c r="Q22" s="18"/>
      <c r="R22" s="17"/>
      <c r="S22" s="16"/>
      <c r="T22" s="29"/>
      <c r="U22" s="19"/>
      <c r="V22" s="15"/>
      <c r="W22" s="20">
        <v>14</v>
      </c>
    </row>
    <row r="23" spans="1:23" ht="16.5" customHeight="1" x14ac:dyDescent="0.35">
      <c r="A23" s="20">
        <v>15</v>
      </c>
      <c r="B23" s="15"/>
      <c r="C23" s="19"/>
      <c r="D23" s="29"/>
      <c r="E23" s="16"/>
      <c r="F23" s="17"/>
      <c r="G23" s="18"/>
      <c r="H23" s="23"/>
      <c r="I23" s="24"/>
      <c r="J23" s="28"/>
      <c r="K23" s="15"/>
      <c r="M23" s="15"/>
      <c r="N23" s="28"/>
      <c r="O23" s="24"/>
      <c r="P23" s="23"/>
      <c r="Q23" s="18"/>
      <c r="R23" s="17"/>
      <c r="S23" s="16"/>
      <c r="T23" s="29"/>
      <c r="U23" s="19"/>
      <c r="V23" s="15"/>
      <c r="W23" s="20">
        <v>15</v>
      </c>
    </row>
    <row r="24" spans="1:23" ht="16.5" customHeight="1" x14ac:dyDescent="0.35">
      <c r="A24" s="20">
        <v>16</v>
      </c>
      <c r="B24" s="15"/>
      <c r="C24" s="19"/>
      <c r="D24" s="29"/>
      <c r="E24" s="16"/>
      <c r="F24" s="17"/>
      <c r="G24" s="18"/>
      <c r="H24" s="23"/>
      <c r="I24" s="24"/>
      <c r="J24" s="28"/>
      <c r="K24" s="15"/>
      <c r="M24" s="15"/>
      <c r="N24" s="28"/>
      <c r="O24" s="24"/>
      <c r="P24" s="23"/>
      <c r="Q24" s="18"/>
      <c r="R24" s="17"/>
      <c r="S24" s="16"/>
      <c r="T24" s="29"/>
      <c r="U24" s="19"/>
      <c r="V24" s="15"/>
      <c r="W24" s="20">
        <v>16</v>
      </c>
    </row>
    <row r="25" spans="1:23" ht="16.5" customHeight="1" x14ac:dyDescent="0.35">
      <c r="A25" s="20">
        <v>17</v>
      </c>
      <c r="B25" s="15"/>
      <c r="C25" s="19"/>
      <c r="D25" s="29"/>
      <c r="E25" s="16"/>
      <c r="F25" s="17"/>
      <c r="G25" s="18"/>
      <c r="H25" s="23"/>
      <c r="I25" s="24"/>
      <c r="J25" s="28"/>
      <c r="K25" s="15"/>
      <c r="M25" s="15"/>
      <c r="N25" s="28"/>
      <c r="O25" s="24"/>
      <c r="P25" s="23"/>
      <c r="Q25" s="18"/>
      <c r="R25" s="17"/>
      <c r="S25" s="16"/>
      <c r="T25" s="29"/>
      <c r="U25" s="19"/>
      <c r="V25" s="15"/>
      <c r="W25" s="20">
        <v>17</v>
      </c>
    </row>
    <row r="26" spans="1:23" ht="16.5" customHeight="1" x14ac:dyDescent="0.35">
      <c r="A26" s="20">
        <v>18</v>
      </c>
      <c r="B26" s="15"/>
      <c r="C26" s="19"/>
      <c r="D26" s="29"/>
      <c r="E26" s="16"/>
      <c r="F26" s="17"/>
      <c r="G26" s="18"/>
      <c r="H26" s="23"/>
      <c r="I26" s="24"/>
      <c r="J26" s="28"/>
      <c r="K26" s="15"/>
      <c r="M26" s="15"/>
      <c r="N26" s="28"/>
      <c r="O26" s="24"/>
      <c r="P26" s="23"/>
      <c r="Q26" s="18"/>
      <c r="R26" s="17"/>
      <c r="S26" s="16"/>
      <c r="T26" s="29"/>
      <c r="U26" s="19"/>
      <c r="V26" s="15"/>
      <c r="W26" s="20">
        <v>18</v>
      </c>
    </row>
    <row r="27" spans="1:23" ht="16.5" customHeight="1" x14ac:dyDescent="0.35">
      <c r="A27" s="20">
        <v>19</v>
      </c>
      <c r="B27" s="15"/>
      <c r="C27" s="19"/>
      <c r="D27" s="29"/>
      <c r="E27" s="16"/>
      <c r="F27" s="17"/>
      <c r="G27" s="18"/>
      <c r="H27" s="23"/>
      <c r="I27" s="24"/>
      <c r="J27" s="28"/>
      <c r="K27" s="15"/>
      <c r="M27" s="15"/>
      <c r="N27" s="28"/>
      <c r="O27" s="24"/>
      <c r="P27" s="23"/>
      <c r="Q27" s="18"/>
      <c r="R27" s="17"/>
      <c r="S27" s="16"/>
      <c r="T27" s="29"/>
      <c r="U27" s="19"/>
      <c r="V27" s="15"/>
      <c r="W27" s="20">
        <v>19</v>
      </c>
    </row>
    <row r="28" spans="1:23" ht="16.5" customHeight="1" x14ac:dyDescent="0.35">
      <c r="A28" s="20">
        <v>20</v>
      </c>
      <c r="B28" s="15"/>
      <c r="C28" s="19"/>
      <c r="D28" s="22"/>
      <c r="E28" s="16"/>
      <c r="F28" s="17"/>
      <c r="G28" s="18"/>
      <c r="H28" s="23"/>
      <c r="I28" s="24"/>
      <c r="J28" s="28"/>
      <c r="K28" s="15"/>
      <c r="M28" s="15"/>
      <c r="N28" s="28"/>
      <c r="O28" s="24"/>
      <c r="P28" s="23"/>
      <c r="Q28" s="18"/>
      <c r="R28" s="17"/>
      <c r="S28" s="16"/>
      <c r="T28" s="29"/>
      <c r="U28" s="19"/>
      <c r="V28" s="15"/>
      <c r="W28" s="20">
        <v>20</v>
      </c>
    </row>
    <row r="29" spans="1:23" x14ac:dyDescent="0.25">
      <c r="B29" t="s">
        <v>50</v>
      </c>
      <c r="C29" t="s">
        <v>30</v>
      </c>
      <c r="E29" t="s">
        <v>31</v>
      </c>
      <c r="M29" t="s">
        <v>32</v>
      </c>
      <c r="T29" t="s">
        <v>33</v>
      </c>
    </row>
    <row r="30" spans="1:23" x14ac:dyDescent="0.25">
      <c r="B30" t="s">
        <v>62</v>
      </c>
    </row>
    <row r="31" spans="1:23" x14ac:dyDescent="0.25">
      <c r="B31" t="s">
        <v>64</v>
      </c>
      <c r="V31" s="43" t="s">
        <v>54</v>
      </c>
    </row>
    <row r="32" spans="1:23" x14ac:dyDescent="0.25">
      <c r="B32" s="43" t="s">
        <v>61</v>
      </c>
      <c r="C32" s="43" t="s">
        <v>60</v>
      </c>
    </row>
  </sheetData>
  <mergeCells count="14">
    <mergeCell ref="A1:W1"/>
    <mergeCell ref="K2:M2"/>
    <mergeCell ref="A3:B6"/>
    <mergeCell ref="V3:W6"/>
    <mergeCell ref="J5:N5"/>
    <mergeCell ref="J6:K6"/>
    <mergeCell ref="M6:N6"/>
    <mergeCell ref="E2:H2"/>
    <mergeCell ref="P2:S2"/>
    <mergeCell ref="J7:N7"/>
    <mergeCell ref="F7:I7"/>
    <mergeCell ref="J4:K4"/>
    <mergeCell ref="L4:N4"/>
    <mergeCell ref="O7:R7"/>
  </mergeCells>
  <hyperlinks>
    <hyperlink ref="V31" r:id="rId1" xr:uid="{746A15E2-7049-4E7B-9B45-BFAEB6437D75}"/>
    <hyperlink ref="M3" r:id="rId2" xr:uid="{00D33DE9-854A-4801-ADBF-E6F0A450FB47}"/>
    <hyperlink ref="F3" r:id="rId3" xr:uid="{88577566-9385-4C28-B30B-3B917FC6A138}"/>
    <hyperlink ref="F4" r:id="rId4" xr:uid="{B48F9229-33FB-4038-9649-335EB975E324}"/>
    <hyperlink ref="C32" r:id="rId5" xr:uid="{ACFB41F2-B07F-4F46-B23B-5FC7D1DA4992}"/>
    <hyperlink ref="B32" r:id="rId6" xr:uid="{44FD6EEC-EC5F-48E4-BDAF-FCC3653380D9}"/>
  </hyperlinks>
  <pageMargins left="0.7" right="0.7" top="0.75" bottom="0.75" header="0.3" footer="0.3"/>
  <pageSetup paperSize="9" orientation="portrait" horizontalDpi="0" verticalDpi="0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38" sqref="F3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Sorteggio Giocatori</vt:lpstr>
      <vt:lpstr>Partita 1</vt:lpstr>
      <vt:lpstr>Partita 2</vt:lpstr>
      <vt:lpstr>Partita 3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Blasius</dc:creator>
  <cp:lastModifiedBy>Blasius</cp:lastModifiedBy>
  <dcterms:created xsi:type="dcterms:W3CDTF">2017-03-26T19:23:04Z</dcterms:created>
  <dcterms:modified xsi:type="dcterms:W3CDTF">2020-10-05T19:57:23Z</dcterms:modified>
</cp:coreProperties>
</file>